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mc:AlternateContent xmlns:mc="http://schemas.openxmlformats.org/markup-compatibility/2006">
    <mc:Choice Requires="x15">
      <x15ac:absPath xmlns:x15ac="http://schemas.microsoft.com/office/spreadsheetml/2010/11/ac" url="P:\23. DRUPAL\Section_Construction\Permis_de_Construire\Constructions_HZ\Formulaire\"/>
    </mc:Choice>
  </mc:AlternateContent>
  <xr:revisionPtr revIDLastSave="0" documentId="13_ncr:1_{AA04EABD-4278-459C-B9C2-9432C7C215F6}" xr6:coauthVersionLast="47" xr6:coauthVersionMax="47" xr10:uidLastSave="{00000000-0000-0000-0000-000000000000}"/>
  <bookViews>
    <workbookView xWindow="0" yWindow="0" windowWidth="23040" windowHeight="18600" xr2:uid="{00000000-000D-0000-FFFF-FFFF00000000}"/>
  </bookViews>
  <sheets>
    <sheet name="Nach Buchstabe a" sheetId="2" r:id="rId1"/>
    <sheet name="Nach Buchstabe b" sheetId="4" r:id="rId2"/>
  </sheets>
  <definedNames>
    <definedName name="Spaltenbezeichnungen">#REF!</definedName>
    <definedName name="TotalSpal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4" l="1"/>
  <c r="B7" i="2"/>
  <c r="H29" i="2"/>
  <c r="B30" i="2"/>
  <c r="D30" i="2"/>
  <c r="G30" i="2"/>
  <c r="H30" i="2"/>
  <c r="I30" i="2"/>
  <c r="K30" i="2"/>
  <c r="B30" i="4"/>
  <c r="K30" i="4"/>
  <c r="H30" i="4"/>
  <c r="D30" i="4"/>
  <c r="H29" i="4"/>
  <c r="M21" i="4"/>
  <c r="M20" i="4"/>
  <c r="M18" i="4"/>
  <c r="M17" i="4"/>
  <c r="M16" i="4"/>
  <c r="G30" i="4" s="1"/>
  <c r="I30" i="4" s="1"/>
  <c r="M15" i="4"/>
  <c r="M10" i="4"/>
  <c r="M9" i="4"/>
  <c r="M21" i="2"/>
  <c r="M20" i="2"/>
  <c r="M17" i="2"/>
  <c r="M15" i="2"/>
  <c r="M10" i="2"/>
  <c r="M9" i="2"/>
  <c r="D29" i="4" l="1"/>
  <c r="J31" i="4"/>
  <c r="J31" i="2"/>
  <c r="G29" i="2"/>
  <c r="I29" i="2" s="1"/>
  <c r="I31" i="2" s="1"/>
  <c r="K31" i="2" s="1"/>
  <c r="H31" i="2" s="1"/>
  <c r="D29" i="2"/>
  <c r="M11" i="4"/>
  <c r="G33" i="4" s="1"/>
  <c r="I33" i="4" s="1"/>
  <c r="D34" i="4"/>
  <c r="G34" i="4"/>
  <c r="I34" i="4" s="1"/>
  <c r="G29" i="4"/>
  <c r="I29" i="4" s="1"/>
  <c r="I31" i="4" s="1"/>
  <c r="M11" i="2"/>
  <c r="A38" i="4" l="1"/>
  <c r="K31" i="4"/>
  <c r="J35" i="4"/>
  <c r="D33" i="4"/>
  <c r="A37" i="2"/>
  <c r="A38" i="2"/>
  <c r="I35" i="4"/>
  <c r="M31" i="2"/>
  <c r="M31" i="4" l="1"/>
  <c r="H31" i="4"/>
  <c r="K35" i="4"/>
  <c r="A37" i="4" s="1"/>
  <c r="H35" i="4" l="1"/>
  <c r="M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de Quervain</author>
    <author>Halleux Quentin</author>
  </authors>
  <commentList>
    <comment ref="A15" authorId="0" shapeId="0" xr:uid="{0F254B69-26BF-41A7-AEEE-5A56855F2B73}">
      <text>
        <r>
          <rPr>
            <b/>
            <sz val="8"/>
            <color indexed="81"/>
            <rFont val="Tahoma"/>
            <family val="2"/>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A16" authorId="1" shapeId="0" xr:uid="{40030BC2-CE49-4597-A534-651B3183C59D}">
      <text>
        <r>
          <rPr>
            <b/>
            <sz val="8"/>
            <color indexed="81"/>
            <rFont val="Tahoma"/>
            <family val="2"/>
          </rPr>
          <t>Nicht verfügbar in Buchstabe a</t>
        </r>
      </text>
    </comment>
    <comment ref="A17" authorId="0" shapeId="0" xr:uid="{1A634825-B192-419D-B8D8-7C6310DB9325}">
      <text>
        <r>
          <rPr>
            <b/>
            <sz val="8"/>
            <color indexed="81"/>
            <rFont val="Tahoma"/>
            <family val="2"/>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A18" authorId="1" shapeId="0" xr:uid="{2BF226AD-AD91-4664-8120-BA5D04BDBE1E}">
      <text>
        <r>
          <rPr>
            <b/>
            <sz val="8"/>
            <color indexed="81"/>
            <rFont val="Tahoma"/>
            <family val="2"/>
          </rPr>
          <t>Nicht verfügbar in Buchstabe a</t>
        </r>
        <r>
          <rPr>
            <sz val="9"/>
            <color indexed="81"/>
            <rFont val="Tahoma"/>
            <family val="2"/>
          </rPr>
          <t xml:space="preserve">
</t>
        </r>
      </text>
    </comment>
    <comment ref="B29" authorId="0" shapeId="0" xr:uid="{A67A1220-E90A-4C56-9224-EB0C68D92DE4}">
      <text>
        <r>
          <rPr>
            <b/>
            <sz val="8"/>
            <color indexed="81"/>
            <rFont val="Tahoma"/>
            <family val="2"/>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 de Quervain</author>
  </authors>
  <commentList>
    <comment ref="A15" authorId="0" shapeId="0" xr:uid="{8AC07664-26E6-4CF1-A710-C0E379F868CC}">
      <text>
        <r>
          <rPr>
            <b/>
            <sz val="8"/>
            <color indexed="81"/>
            <rFont val="Tahoma"/>
            <family val="2"/>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A17" authorId="0" shapeId="0" xr:uid="{9775DB9A-7A86-4291-8E31-F18180BAA1F6}">
      <text>
        <r>
          <rPr>
            <b/>
            <sz val="8"/>
            <color indexed="81"/>
            <rFont val="Tahoma"/>
            <family val="2"/>
          </rPr>
          <t>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r>
      </text>
    </comment>
    <comment ref="B29" authorId="0" shapeId="0" xr:uid="{A5AE03CB-AE09-4384-A2BF-AE41ABD7D2BA}">
      <text>
        <r>
          <rPr>
            <b/>
            <sz val="8"/>
            <color indexed="81"/>
            <rFont val="Tahoma"/>
            <family val="2"/>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 ref="B33" authorId="0" shapeId="0" xr:uid="{407883CA-45C7-4154-884A-5A020F67826A}">
      <text>
        <r>
          <rPr>
            <b/>
            <sz val="8"/>
            <color indexed="81"/>
            <rFont val="Tahoma"/>
            <family val="2"/>
          </rPr>
          <t>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r>
      </text>
    </comment>
  </commentList>
</comments>
</file>

<file path=xl/sharedStrings.xml><?xml version="1.0" encoding="utf-8"?>
<sst xmlns="http://schemas.openxmlformats.org/spreadsheetml/2006/main" count="96" uniqueCount="47">
  <si>
    <t>T1</t>
  </si>
  <si>
    <t>T2</t>
  </si>
  <si>
    <t>T3</t>
  </si>
  <si>
    <t>T4</t>
  </si>
  <si>
    <t>T5</t>
  </si>
  <si>
    <t>T6</t>
  </si>
  <si>
    <t>T7</t>
  </si>
  <si>
    <t>T8</t>
  </si>
  <si>
    <t>%</t>
  </si>
  <si>
    <t>max. 30 %</t>
  </si>
  <si>
    <t>ARE, 29.8.2007</t>
  </si>
  <si>
    <r>
      <t>Total (m</t>
    </r>
    <r>
      <rPr>
        <vertAlign val="superscript"/>
        <sz val="10"/>
        <rFont val="Arial"/>
        <family val="2"/>
      </rPr>
      <t>2</t>
    </r>
    <r>
      <rPr>
        <sz val="10"/>
        <rFont val="Arial"/>
        <family val="2"/>
      </rPr>
      <t>)</t>
    </r>
  </si>
  <si>
    <r>
      <t>max. 100 m</t>
    </r>
    <r>
      <rPr>
        <b/>
        <vertAlign val="superscript"/>
        <sz val="10"/>
        <rFont val="Arial"/>
        <family val="2"/>
      </rPr>
      <t>2</t>
    </r>
  </si>
  <si>
    <r>
      <t>m</t>
    </r>
    <r>
      <rPr>
        <vertAlign val="superscript"/>
        <sz val="10"/>
        <rFont val="Arial"/>
        <family val="2"/>
      </rPr>
      <t>2</t>
    </r>
  </si>
  <si>
    <t>a</t>
  </si>
  <si>
    <t>Bauobjekt:</t>
  </si>
  <si>
    <t>Zeitpunkt der Rechtsänderung</t>
  </si>
  <si>
    <t>aBGF</t>
  </si>
  <si>
    <t>BNF</t>
  </si>
  <si>
    <t>aBGF + BNF</t>
  </si>
  <si>
    <r>
      <t>Einzelflächen (m</t>
    </r>
    <r>
      <rPr>
        <vertAlign val="superscript"/>
        <sz val="10"/>
        <rFont val="Arial"/>
        <family val="2"/>
      </rPr>
      <t>2</t>
    </r>
    <r>
      <rPr>
        <sz val="10"/>
        <rFont val="Arial"/>
        <family val="2"/>
      </rPr>
      <t>)</t>
    </r>
  </si>
  <si>
    <t xml:space="preserve">Zustand gemäss Umbauvorhaben		</t>
  </si>
  <si>
    <t>aBGF innerhalb Gebäudevolumen [1]</t>
  </si>
  <si>
    <t>aBGF ausserhalb Gebäudevolumen</t>
  </si>
  <si>
    <t>BNF innerhalb Gebäudevolumen [1]</t>
  </si>
  <si>
    <t>BNF ausserhalb Gebäudevolumen</t>
  </si>
  <si>
    <t>Durch Abbruch beseitigte aBGF</t>
  </si>
  <si>
    <t>Durch Abbruch beseitigte BNF</t>
  </si>
  <si>
    <r>
      <t xml:space="preserve">Berechnung nach Bst. </t>
    </r>
    <r>
      <rPr>
        <b/>
        <sz val="12"/>
        <color rgb="FFFF0000"/>
        <rFont val="Arial"/>
        <family val="2"/>
      </rPr>
      <t>b</t>
    </r>
    <r>
      <rPr>
        <b/>
        <sz val="12"/>
        <rFont val="Arial"/>
        <family val="2"/>
      </rPr>
      <t xml:space="preserve"> von Art. 42 Abs. 3 RPV</t>
    </r>
  </si>
  <si>
    <t>Zusätzliche aBGF im bestehenden Gebäude-volumen [2]</t>
  </si>
  <si>
    <t>Zusätzliche Flächen (aBGF+BNF) im bestehenden Gebäudevolumen [2]</t>
  </si>
  <si>
    <t>Total Erweiterung aBGF</t>
  </si>
  <si>
    <t>Anrechenbar</t>
  </si>
  <si>
    <t>Zunahme</t>
  </si>
  <si>
    <t>Berechnung</t>
  </si>
  <si>
    <t>Total Erweiterung aBGF + BNF</t>
  </si>
  <si>
    <t>neue Flächen (aBGF + BNF) ausserhalb des bestehenden Gebäudevolumens</t>
  </si>
  <si>
    <t>aBGF 
+ 
BNF</t>
  </si>
  <si>
    <t>[1]  Wird ein Gebäudeteil im öffentlichen Interesse verschoben (z. B. Verschiebung eines Anbaus an eine weniger exponierte Seite des Hauses), so können die Flächen ausnahmsweise als innerhalb des bestehenden Gebäudevolumens berechnet werden, wie wenn der Anbau nicht verschoben worden wäre.</t>
  </si>
  <si>
    <t>[2] Negative Werte werden berücksichtigt, so weit Flächen in diesem Umfang tatsächlich beseitigt wurden. Da sie auch negativ bloss zu 50% angerechnet werden, wird beim Verschieben von Gebäudeteilen per Saldo 50% der Fläche als neu angerechnet, was durchaus einem sachgerechten Resultat entspricht. Eine Ausnahme ist dann zu machen, wenn die Verschiebung im öffentlichen Interesse liegt (s. [1]).</t>
  </si>
  <si>
    <r>
      <t xml:space="preserve">Berechnung nach Bst. </t>
    </r>
    <r>
      <rPr>
        <b/>
        <sz val="12"/>
        <color rgb="FFFF0000"/>
        <rFont val="Arial"/>
        <family val="2"/>
      </rPr>
      <t>a</t>
    </r>
    <r>
      <rPr>
        <b/>
        <sz val="12"/>
        <rFont val="Arial"/>
        <family val="2"/>
      </rPr>
      <t xml:space="preserve"> von Art. 42 Abs. 3 RPV</t>
    </r>
  </si>
  <si>
    <t>Eventuelle Bemerkung(en)</t>
  </si>
  <si>
    <t>b</t>
  </si>
  <si>
    <t>Hinweis an die Benutzerinnen und Benutzer</t>
  </si>
  <si>
    <t>Zustand</t>
  </si>
  <si>
    <t>Flächenvergleich</t>
  </si>
  <si>
    <t>Änderung des ARE-Formulars durch das BRPA. (28.11.2023)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</si>
</sst>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dd/mm/yyyy;@"/>
  </numFmts>
  <fonts count="16" x14ac:knownFonts="1">
    <font>
      <sz val="10"/>
      <name val="Arial"/>
    </font>
    <font>
      <b/>
      <sz val="10"/>
      <name val="Arial"/>
      <family val="2"/>
    </font>
    <font>
      <sz val="10"/>
      <name val="Arial"/>
      <family val="2"/>
    </font>
    <font>
      <sz val="14"/>
      <name val="Wingdings"/>
      <charset val="2"/>
    </font>
    <font>
      <sz val="8"/>
      <name val="Arial"/>
      <family val="2"/>
    </font>
    <font>
      <vertAlign val="superscript"/>
      <sz val="10"/>
      <name val="Arial"/>
      <family val="2"/>
    </font>
    <font>
      <b/>
      <vertAlign val="superscript"/>
      <sz val="10"/>
      <name val="Arial"/>
      <family val="2"/>
    </font>
    <font>
      <b/>
      <sz val="12"/>
      <name val="Arial"/>
      <family val="2"/>
    </font>
    <font>
      <b/>
      <sz val="12"/>
      <color rgb="FFFF0000"/>
      <name val="Arial"/>
      <family val="2"/>
    </font>
    <font>
      <sz val="12"/>
      <name val="Arial"/>
      <family val="2"/>
    </font>
    <font>
      <b/>
      <sz val="13"/>
      <name val="Arial"/>
      <family val="2"/>
    </font>
    <font>
      <sz val="10"/>
      <color theme="0"/>
      <name val="Arial"/>
      <family val="2"/>
    </font>
    <font>
      <sz val="10"/>
      <color theme="0" tint="-0.249977111117893"/>
      <name val="Arial"/>
      <family val="2"/>
    </font>
    <font>
      <sz val="9"/>
      <color indexed="81"/>
      <name val="Tahoma"/>
      <family val="2"/>
    </font>
    <font>
      <b/>
      <sz val="8"/>
      <color indexed="81"/>
      <name val="Tahoma"/>
      <family val="2"/>
    </font>
    <font>
      <b/>
      <sz val="10"/>
      <color theme="4" tint="-0.249977111117893"/>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s>
  <borders count="27">
    <border>
      <left/>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top style="thick">
        <color indexed="64"/>
      </top>
      <bottom style="thick">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ck">
        <color indexed="64"/>
      </left>
      <right/>
      <top style="thin">
        <color indexed="64"/>
      </top>
      <bottom/>
      <diagonal/>
    </border>
  </borders>
  <cellStyleXfs count="1">
    <xf numFmtId="0" fontId="0" fillId="0" borderId="0"/>
  </cellStyleXfs>
  <cellXfs count="111">
    <xf numFmtId="0" fontId="0" fillId="0" borderId="0" xfId="0"/>
    <xf numFmtId="0" fontId="2" fillId="0" borderId="0" xfId="0" applyFont="1"/>
    <xf numFmtId="0" fontId="2" fillId="0" borderId="0" xfId="0" applyFont="1" applyAlignment="1">
      <alignment wrapText="1"/>
    </xf>
    <xf numFmtId="0" fontId="2" fillId="2" borderId="1" xfId="0" applyFont="1" applyFill="1" applyBorder="1" applyAlignment="1" applyProtection="1">
      <alignment wrapText="1"/>
      <protection locked="0"/>
    </xf>
    <xf numFmtId="0" fontId="0" fillId="0" borderId="0" xfId="0" applyAlignment="1">
      <alignment horizontal="center" wrapText="1"/>
    </xf>
    <xf numFmtId="0" fontId="2" fillId="0" borderId="2" xfId="0" applyFont="1" applyBorder="1" applyAlignment="1">
      <alignment horizontal="center" wrapText="1"/>
    </xf>
    <xf numFmtId="0" fontId="2" fillId="0" borderId="3" xfId="0" applyFont="1" applyBorder="1" applyAlignment="1">
      <alignment wrapText="1"/>
    </xf>
    <xf numFmtId="0" fontId="2" fillId="3" borderId="0" xfId="0" applyFont="1" applyFill="1" applyAlignment="1">
      <alignment wrapText="1"/>
    </xf>
    <xf numFmtId="0" fontId="2" fillId="3" borderId="4" xfId="0" applyFont="1" applyFill="1" applyBorder="1" applyAlignment="1">
      <alignment wrapText="1"/>
    </xf>
    <xf numFmtId="9" fontId="2" fillId="0" borderId="5" xfId="0" applyNumberFormat="1" applyFont="1" applyBorder="1" applyAlignment="1">
      <alignment wrapText="1"/>
    </xf>
    <xf numFmtId="0" fontId="2" fillId="0" borderId="6" xfId="0" applyFont="1" applyBorder="1" applyAlignment="1">
      <alignment wrapText="1"/>
    </xf>
    <xf numFmtId="0" fontId="2" fillId="3" borderId="0" xfId="0" applyFont="1" applyFill="1" applyAlignment="1">
      <alignment horizontal="right" wrapText="1"/>
    </xf>
    <xf numFmtId="0" fontId="2" fillId="3" borderId="7" xfId="0" applyFont="1" applyFill="1" applyBorder="1" applyAlignment="1">
      <alignment wrapText="1"/>
    </xf>
    <xf numFmtId="0" fontId="3" fillId="0" borderId="0" xfId="0" applyFont="1"/>
    <xf numFmtId="0" fontId="2" fillId="0" borderId="8" xfId="0" applyFont="1" applyBorder="1" applyAlignment="1">
      <alignment wrapText="1"/>
    </xf>
    <xf numFmtId="165" fontId="2" fillId="0" borderId="9" xfId="0" applyNumberFormat="1" applyFont="1" applyBorder="1" applyAlignment="1">
      <alignment wrapText="1"/>
    </xf>
    <xf numFmtId="0" fontId="2" fillId="0" borderId="5" xfId="0" applyFont="1" applyBorder="1" applyAlignment="1">
      <alignment wrapText="1"/>
    </xf>
    <xf numFmtId="0" fontId="2" fillId="0" borderId="10" xfId="0" applyFont="1" applyBorder="1" applyAlignment="1">
      <alignment wrapText="1"/>
    </xf>
    <xf numFmtId="0" fontId="2" fillId="3" borderId="5" xfId="0" applyFont="1" applyFill="1" applyBorder="1" applyAlignment="1">
      <alignment wrapText="1"/>
    </xf>
    <xf numFmtId="0" fontId="2" fillId="3" borderId="11" xfId="0" applyFont="1" applyFill="1" applyBorder="1" applyAlignment="1">
      <alignment wrapText="1"/>
    </xf>
    <xf numFmtId="0" fontId="2" fillId="0" borderId="11"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9" fontId="2" fillId="0" borderId="12" xfId="0" applyNumberFormat="1" applyFont="1" applyBorder="1" applyAlignment="1">
      <alignment horizontal="right" wrapText="1"/>
    </xf>
    <xf numFmtId="0" fontId="2" fillId="0" borderId="16" xfId="0" applyFont="1" applyBorder="1" applyAlignment="1">
      <alignment wrapText="1"/>
    </xf>
    <xf numFmtId="0" fontId="2" fillId="0" borderId="2" xfId="0" applyFont="1" applyBorder="1" applyAlignment="1">
      <alignment wrapText="1"/>
    </xf>
    <xf numFmtId="0" fontId="0" fillId="0" borderId="14" xfId="0" applyBorder="1" applyAlignment="1" applyProtection="1">
      <alignment wrapText="1"/>
      <protection locked="0"/>
    </xf>
    <xf numFmtId="0" fontId="2" fillId="0" borderId="0" xfId="0" applyFont="1" applyAlignment="1" applyProtection="1">
      <alignment wrapText="1"/>
      <protection locked="0"/>
    </xf>
    <xf numFmtId="0" fontId="1" fillId="0" borderId="0" xfId="0" applyFont="1"/>
    <xf numFmtId="0" fontId="1" fillId="0" borderId="0" xfId="0" applyFont="1" applyAlignment="1">
      <alignment wrapText="1"/>
    </xf>
    <xf numFmtId="0" fontId="7" fillId="0" borderId="0" xfId="0" applyFont="1" applyAlignment="1">
      <alignment wrapText="1"/>
    </xf>
    <xf numFmtId="0" fontId="7" fillId="0" borderId="0" xfId="0" applyFont="1"/>
    <xf numFmtId="0" fontId="9" fillId="0" borderId="0" xfId="0" applyFont="1" applyAlignment="1">
      <alignment horizontal="center"/>
    </xf>
    <xf numFmtId="0" fontId="10" fillId="0" borderId="0" xfId="0" applyFont="1"/>
    <xf numFmtId="0" fontId="2" fillId="0" borderId="14" xfId="0" applyFont="1" applyBorder="1" applyAlignment="1">
      <alignment wrapText="1"/>
    </xf>
    <xf numFmtId="0" fontId="11" fillId="0" borderId="0" xfId="0" applyFont="1" applyAlignment="1">
      <alignment horizontal="center"/>
    </xf>
    <xf numFmtId="0" fontId="12" fillId="0" borderId="0" xfId="0" applyFont="1" applyAlignment="1">
      <alignment horizontal="center"/>
    </xf>
    <xf numFmtId="0" fontId="2" fillId="0" borderId="12" xfId="0" applyFont="1" applyBorder="1" applyAlignment="1">
      <alignment horizontal="left" wrapText="1"/>
    </xf>
    <xf numFmtId="0" fontId="3" fillId="0" borderId="24" xfId="0" applyFont="1" applyBorder="1"/>
    <xf numFmtId="0" fontId="2" fillId="0" borderId="25" xfId="0" applyFont="1" applyBorder="1" applyAlignment="1">
      <alignment wrapText="1"/>
    </xf>
    <xf numFmtId="0" fontId="2" fillId="0" borderId="25" xfId="0" applyFont="1" applyBorder="1"/>
    <xf numFmtId="0" fontId="2" fillId="3" borderId="26" xfId="0" applyFont="1" applyFill="1" applyBorder="1" applyAlignment="1">
      <alignment wrapText="1"/>
    </xf>
    <xf numFmtId="0" fontId="2" fillId="3" borderId="12" xfId="0" applyFont="1" applyFill="1" applyBorder="1" applyAlignment="1">
      <alignment wrapText="1"/>
    </xf>
    <xf numFmtId="0" fontId="2" fillId="3" borderId="23" xfId="0" applyFont="1" applyFill="1" applyBorder="1"/>
    <xf numFmtId="166" fontId="1" fillId="0" borderId="0" xfId="0" applyNumberFormat="1" applyFont="1" applyAlignment="1">
      <alignment wrapText="1"/>
    </xf>
    <xf numFmtId="166" fontId="2" fillId="0" borderId="0" xfId="0" applyNumberFormat="1" applyFont="1" applyAlignment="1">
      <alignment wrapText="1"/>
    </xf>
    <xf numFmtId="166" fontId="1" fillId="0" borderId="0" xfId="0" applyNumberFormat="1" applyFont="1" applyAlignment="1">
      <alignment horizontal="left" wrapText="1"/>
    </xf>
    <xf numFmtId="9" fontId="2" fillId="0" borderId="5" xfId="0" applyNumberFormat="1" applyFont="1" applyBorder="1" applyAlignment="1">
      <alignment horizontal="right" wrapText="1"/>
    </xf>
    <xf numFmtId="0" fontId="2" fillId="0" borderId="7" xfId="0" applyFont="1" applyBorder="1" applyAlignment="1">
      <alignment wrapText="1"/>
    </xf>
    <xf numFmtId="0" fontId="0" fillId="0" borderId="5" xfId="0" applyBorder="1" applyAlignment="1">
      <alignment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2" fillId="0" borderId="7" xfId="0" applyFont="1" applyBorder="1" applyAlignment="1">
      <alignment vertical="top" wrapText="1"/>
    </xf>
    <xf numFmtId="0" fontId="2" fillId="0" borderId="11" xfId="0" applyFont="1" applyBorder="1" applyAlignment="1">
      <alignment vertical="top" wrapText="1"/>
    </xf>
    <xf numFmtId="0" fontId="2" fillId="0" borderId="5" xfId="0" applyFont="1" applyBorder="1" applyAlignment="1">
      <alignment wrapText="1"/>
    </xf>
    <xf numFmtId="0" fontId="2" fillId="0" borderId="11" xfId="0" applyFont="1" applyBorder="1" applyAlignment="1">
      <alignment wrapText="1"/>
    </xf>
    <xf numFmtId="0" fontId="1" fillId="3" borderId="20" xfId="0" applyFont="1" applyFill="1" applyBorder="1" applyAlignment="1">
      <alignment horizontal="right" wrapText="1"/>
    </xf>
    <xf numFmtId="0" fontId="1" fillId="3" borderId="21" xfId="0" applyFont="1" applyFill="1" applyBorder="1" applyAlignment="1">
      <alignment horizontal="right" wrapText="1"/>
    </xf>
    <xf numFmtId="0" fontId="2" fillId="0" borderId="2" xfId="0" applyFont="1" applyBorder="1" applyAlignment="1">
      <alignment wrapText="1"/>
    </xf>
    <xf numFmtId="0" fontId="1" fillId="3" borderId="7" xfId="0" applyFont="1" applyFill="1" applyBorder="1" applyAlignment="1">
      <alignment horizontal="center" wrapText="1"/>
    </xf>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164" fontId="1" fillId="0" borderId="18" xfId="0" applyNumberFormat="1" applyFont="1" applyBorder="1"/>
    <xf numFmtId="164" fontId="1" fillId="0" borderId="19" xfId="0" applyNumberFormat="1" applyFont="1" applyBorder="1"/>
    <xf numFmtId="0" fontId="15" fillId="4" borderId="0" xfId="0" applyFont="1" applyFill="1" applyAlignment="1">
      <alignment horizontal="left" vertical="center" wrapText="1"/>
    </xf>
    <xf numFmtId="0" fontId="2" fillId="2" borderId="0" xfId="0" applyFont="1" applyFill="1" applyAlignment="1" applyProtection="1">
      <alignment horizontal="left" vertical="top" wrapText="1"/>
      <protection locked="0"/>
    </xf>
    <xf numFmtId="0" fontId="2" fillId="0" borderId="7" xfId="0" applyFont="1" applyBorder="1" applyAlignment="1">
      <alignment horizontal="left" wrapText="1"/>
    </xf>
    <xf numFmtId="0" fontId="2" fillId="0" borderId="5" xfId="0" applyFont="1" applyBorder="1" applyAlignment="1">
      <alignment horizontal="left" wrapText="1"/>
    </xf>
    <xf numFmtId="0" fontId="2" fillId="0" borderId="11" xfId="0" applyFont="1" applyBorder="1" applyAlignment="1">
      <alignment horizontal="left" wrapText="1"/>
    </xf>
    <xf numFmtId="0" fontId="1" fillId="0" borderId="14" xfId="0" applyFont="1" applyBorder="1" applyAlignment="1">
      <alignment wrapText="1"/>
    </xf>
    <xf numFmtId="0" fontId="0" fillId="0" borderId="14" xfId="0" applyBorder="1" applyAlignment="1">
      <alignment wrapText="1"/>
    </xf>
    <xf numFmtId="0" fontId="12" fillId="0" borderId="7" xfId="0" applyFont="1" applyBorder="1" applyAlignment="1">
      <alignment wrapText="1"/>
    </xf>
    <xf numFmtId="0" fontId="12" fillId="0" borderId="5" xfId="0" applyFont="1" applyBorder="1" applyAlignment="1">
      <alignment wrapText="1"/>
    </xf>
    <xf numFmtId="0" fontId="12" fillId="0" borderId="11" xfId="0" applyFont="1" applyBorder="1" applyAlignment="1">
      <alignment wrapText="1"/>
    </xf>
    <xf numFmtId="0" fontId="0" fillId="0" borderId="11" xfId="0" applyBorder="1" applyAlignment="1">
      <alignment wrapText="1"/>
    </xf>
    <xf numFmtId="0" fontId="12" fillId="0" borderId="22" xfId="0" applyFont="1" applyBorder="1" applyAlignment="1">
      <alignment wrapText="1"/>
    </xf>
    <xf numFmtId="0" fontId="12" fillId="0" borderId="12" xfId="0" applyFont="1" applyBorder="1" applyAlignment="1">
      <alignment wrapText="1"/>
    </xf>
    <xf numFmtId="0" fontId="10" fillId="0" borderId="0" xfId="0" applyFont="1" applyAlignment="1">
      <alignment wrapText="1"/>
    </xf>
    <xf numFmtId="0" fontId="10" fillId="2" borderId="0" xfId="0" applyFont="1" applyFill="1" applyProtection="1">
      <protection locked="0"/>
    </xf>
    <xf numFmtId="14" fontId="10" fillId="2" borderId="0" xfId="0" applyNumberFormat="1" applyFont="1" applyFill="1" applyAlignment="1" applyProtection="1">
      <alignment horizontal="left"/>
      <protection locked="0"/>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2" fillId="0" borderId="2" xfId="0" applyFont="1" applyBorder="1" applyAlignment="1">
      <alignment horizontal="center" wrapText="1"/>
    </xf>
    <xf numFmtId="0" fontId="0" fillId="0" borderId="2" xfId="0" applyBorder="1" applyAlignment="1">
      <alignment horizontal="center" wrapText="1"/>
    </xf>
    <xf numFmtId="0" fontId="0" fillId="0" borderId="11" xfId="0"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center" wrapText="1"/>
    </xf>
    <xf numFmtId="0" fontId="0" fillId="0" borderId="11" xfId="0" applyBorder="1" applyAlignment="1">
      <alignment vertical="center" wrapText="1"/>
    </xf>
    <xf numFmtId="0" fontId="0" fillId="0" borderId="5" xfId="0" applyBorder="1" applyAlignment="1">
      <alignment vertical="top" wrapText="1"/>
    </xf>
    <xf numFmtId="0" fontId="2" fillId="0" borderId="22" xfId="0" applyFont="1" applyBorder="1" applyAlignment="1">
      <alignment wrapText="1"/>
    </xf>
    <xf numFmtId="0" fontId="0" fillId="0" borderId="12" xfId="0" applyBorder="1" applyAlignment="1">
      <alignment wrapText="1"/>
    </xf>
    <xf numFmtId="0" fontId="1" fillId="0" borderId="21" xfId="0" applyFont="1" applyBorder="1" applyAlignment="1">
      <alignment horizontal="right"/>
    </xf>
    <xf numFmtId="0" fontId="0" fillId="0" borderId="11" xfId="0" applyBorder="1" applyAlignment="1">
      <alignment horizontal="center" wrapText="1"/>
    </xf>
    <xf numFmtId="0" fontId="0" fillId="0" borderId="1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0</xdr:row>
      <xdr:rowOff>200025</xdr:rowOff>
    </xdr:from>
    <xdr:to>
      <xdr:col>18</xdr:col>
      <xdr:colOff>229057</xdr:colOff>
      <xdr:row>7</xdr:row>
      <xdr:rowOff>80167</xdr:rowOff>
    </xdr:to>
    <xdr:pic>
      <xdr:nvPicPr>
        <xdr:cNvPr id="3" name="Image 2">
          <a:extLst>
            <a:ext uri="{FF2B5EF4-FFF2-40B4-BE49-F238E27FC236}">
              <a16:creationId xmlns:a16="http://schemas.microsoft.com/office/drawing/2014/main" id="{EDE9B2F7-F357-01E4-A1B6-51ECB510E206}"/>
            </a:ext>
          </a:extLst>
        </xdr:cNvPr>
        <xdr:cNvPicPr>
          <a:picLocks noChangeAspect="1"/>
        </xdr:cNvPicPr>
      </xdr:nvPicPr>
      <xdr:blipFill>
        <a:blip xmlns:r="http://schemas.openxmlformats.org/officeDocument/2006/relationships" r:embed="rId1"/>
        <a:stretch>
          <a:fillRect/>
        </a:stretch>
      </xdr:blipFill>
      <xdr:spPr>
        <a:xfrm>
          <a:off x="7639050" y="200025"/>
          <a:ext cx="3277057" cy="1124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790575</xdr:colOff>
      <xdr:row>1</xdr:row>
      <xdr:rowOff>1905</xdr:rowOff>
    </xdr:from>
    <xdr:to>
      <xdr:col>18</xdr:col>
      <xdr:colOff>263347</xdr:colOff>
      <xdr:row>7</xdr:row>
      <xdr:rowOff>72547</xdr:rowOff>
    </xdr:to>
    <xdr:pic>
      <xdr:nvPicPr>
        <xdr:cNvPr id="3" name="Image 2">
          <a:extLst>
            <a:ext uri="{FF2B5EF4-FFF2-40B4-BE49-F238E27FC236}">
              <a16:creationId xmlns:a16="http://schemas.microsoft.com/office/drawing/2014/main" id="{2742D989-C86A-795D-1717-27741F4B20E5}"/>
            </a:ext>
          </a:extLst>
        </xdr:cNvPr>
        <xdr:cNvPicPr>
          <a:picLocks noChangeAspect="1"/>
        </xdr:cNvPicPr>
      </xdr:nvPicPr>
      <xdr:blipFill>
        <a:blip xmlns:r="http://schemas.openxmlformats.org/officeDocument/2006/relationships" r:embed="rId1"/>
        <a:stretch>
          <a:fillRect/>
        </a:stretch>
      </xdr:blipFill>
      <xdr:spPr>
        <a:xfrm>
          <a:off x="7861935" y="207645"/>
          <a:ext cx="3429457" cy="112982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32963-18A6-4C2A-8194-CEBD3CE4347D}">
  <dimension ref="A1:R45"/>
  <sheetViews>
    <sheetView tabSelected="1" workbookViewId="0">
      <selection activeCell="I5" sqref="I5"/>
    </sheetView>
  </sheetViews>
  <sheetFormatPr baseColWidth="10" defaultRowHeight="13.2" x14ac:dyDescent="0.25"/>
  <cols>
    <col min="3" max="3" width="11.44140625" customWidth="1"/>
    <col min="4" max="13" width="12.6640625" customWidth="1"/>
  </cols>
  <sheetData>
    <row r="1" spans="1:15" ht="16.5" customHeight="1" x14ac:dyDescent="0.3">
      <c r="A1" s="84" t="s">
        <v>15</v>
      </c>
      <c r="B1" s="84"/>
      <c r="C1" s="84"/>
      <c r="D1" s="85"/>
      <c r="E1" s="85"/>
      <c r="F1" s="85"/>
      <c r="G1" s="85"/>
      <c r="H1" s="85"/>
      <c r="I1" s="85"/>
      <c r="J1" s="85"/>
      <c r="K1" s="85"/>
      <c r="L1" s="85"/>
      <c r="M1" s="28"/>
      <c r="N1" s="21"/>
      <c r="O1" s="28" t="s">
        <v>43</v>
      </c>
    </row>
    <row r="2" spans="1:15" ht="16.5" customHeight="1" x14ac:dyDescent="0.3">
      <c r="A2" s="84" t="s">
        <v>16</v>
      </c>
      <c r="B2" s="84"/>
      <c r="C2" s="84"/>
      <c r="D2" s="86">
        <v>26481</v>
      </c>
      <c r="E2" s="86"/>
      <c r="F2" s="86"/>
      <c r="G2" s="33"/>
      <c r="H2" s="33"/>
      <c r="I2" s="33"/>
      <c r="J2" s="33"/>
      <c r="K2" s="33"/>
      <c r="L2" s="33"/>
      <c r="M2" s="28"/>
      <c r="N2" s="21"/>
    </row>
    <row r="3" spans="1:15" x14ac:dyDescent="0.25">
      <c r="D3" s="29"/>
      <c r="E3" s="29"/>
      <c r="F3" s="29"/>
      <c r="G3" s="28"/>
      <c r="H3" s="28"/>
      <c r="I3" s="28"/>
      <c r="J3" s="28"/>
      <c r="K3" s="28"/>
      <c r="L3" s="28"/>
      <c r="M3" s="28"/>
      <c r="N3" s="21"/>
    </row>
    <row r="4" spans="1:15" x14ac:dyDescent="0.25">
      <c r="D4" s="29"/>
      <c r="E4" s="29"/>
      <c r="F4" s="29"/>
      <c r="G4" s="28"/>
      <c r="H4" s="28"/>
      <c r="I4" s="28"/>
      <c r="J4" s="28"/>
      <c r="K4" s="28"/>
      <c r="L4" s="28"/>
      <c r="M4" s="28"/>
      <c r="N4" s="21"/>
    </row>
    <row r="5" spans="1:15" ht="15.6" x14ac:dyDescent="0.3">
      <c r="A5" s="31" t="s">
        <v>40</v>
      </c>
      <c r="B5" s="31"/>
      <c r="C5" s="31"/>
      <c r="D5" s="31"/>
      <c r="E5" s="30"/>
      <c r="F5" s="30"/>
      <c r="G5" s="31"/>
      <c r="H5" s="31"/>
      <c r="I5" s="31"/>
      <c r="J5" s="31"/>
      <c r="K5" s="31"/>
      <c r="L5" s="31"/>
      <c r="M5" s="31"/>
      <c r="N5" s="32"/>
    </row>
    <row r="6" spans="1:15" x14ac:dyDescent="0.25">
      <c r="A6" s="2"/>
      <c r="B6" s="2"/>
      <c r="C6" s="2"/>
      <c r="D6" s="2"/>
      <c r="E6" s="2"/>
      <c r="F6" s="2"/>
      <c r="G6" s="2"/>
      <c r="H6" s="2"/>
      <c r="I6" s="2"/>
      <c r="J6" s="2"/>
      <c r="K6" s="2"/>
      <c r="L6" s="2"/>
      <c r="M6" s="1"/>
      <c r="N6" s="21"/>
    </row>
    <row r="7" spans="1:15" ht="12.75" customHeight="1" x14ac:dyDescent="0.25">
      <c r="A7" s="44" t="s">
        <v>44</v>
      </c>
      <c r="B7" s="46">
        <f>D2</f>
        <v>26481</v>
      </c>
      <c r="C7" s="45"/>
      <c r="D7" s="27"/>
      <c r="E7" s="27"/>
      <c r="F7" s="27"/>
      <c r="G7" s="27"/>
      <c r="H7" s="27"/>
      <c r="I7" s="27"/>
      <c r="J7" s="27"/>
      <c r="K7" s="27"/>
      <c r="L7" s="27"/>
      <c r="M7" s="1"/>
      <c r="N7" s="21"/>
    </row>
    <row r="8" spans="1:15" ht="15.6" customHeight="1" x14ac:dyDescent="0.25">
      <c r="A8" s="48"/>
      <c r="B8" s="61"/>
      <c r="C8" s="61"/>
      <c r="D8" s="48" t="s">
        <v>20</v>
      </c>
      <c r="E8" s="49"/>
      <c r="F8" s="49"/>
      <c r="G8" s="16"/>
      <c r="H8" s="16"/>
      <c r="I8" s="16"/>
      <c r="J8" s="16"/>
      <c r="K8" s="16"/>
      <c r="L8" s="20"/>
      <c r="M8" s="20" t="s">
        <v>11</v>
      </c>
      <c r="N8" s="21"/>
    </row>
    <row r="9" spans="1:15" x14ac:dyDescent="0.25">
      <c r="A9" s="73" t="s">
        <v>17</v>
      </c>
      <c r="B9" s="74"/>
      <c r="C9" s="75"/>
      <c r="D9" s="3"/>
      <c r="E9" s="3"/>
      <c r="F9" s="3"/>
      <c r="G9" s="3"/>
      <c r="H9" s="3"/>
      <c r="I9" s="3"/>
      <c r="J9" s="3"/>
      <c r="K9" s="3"/>
      <c r="L9" s="3"/>
      <c r="M9" s="20">
        <f>SUM(D9:L9)</f>
        <v>0</v>
      </c>
      <c r="N9" s="21" t="s">
        <v>0</v>
      </c>
    </row>
    <row r="10" spans="1:15" x14ac:dyDescent="0.25">
      <c r="A10" s="73" t="s">
        <v>18</v>
      </c>
      <c r="B10" s="74"/>
      <c r="C10" s="75"/>
      <c r="D10" s="3"/>
      <c r="E10" s="3"/>
      <c r="F10" s="3"/>
      <c r="G10" s="3"/>
      <c r="H10" s="3"/>
      <c r="I10" s="3"/>
      <c r="J10" s="3"/>
      <c r="K10" s="3"/>
      <c r="L10" s="3"/>
      <c r="M10" s="20">
        <f>SUM(D10:L10)</f>
        <v>0</v>
      </c>
      <c r="N10" s="21"/>
    </row>
    <row r="11" spans="1:15" x14ac:dyDescent="0.25">
      <c r="A11" s="73" t="s">
        <v>19</v>
      </c>
      <c r="B11" s="74"/>
      <c r="C11" s="75"/>
      <c r="D11" s="12"/>
      <c r="E11" s="18"/>
      <c r="F11" s="18"/>
      <c r="G11" s="18"/>
      <c r="H11" s="18"/>
      <c r="I11" s="18"/>
      <c r="J11" s="18"/>
      <c r="K11" s="18"/>
      <c r="L11" s="19"/>
      <c r="M11" s="20">
        <f>SUM(M9:M10)</f>
        <v>0</v>
      </c>
      <c r="N11" s="21" t="s">
        <v>1</v>
      </c>
    </row>
    <row r="12" spans="1:15" x14ac:dyDescent="0.25">
      <c r="A12" s="2"/>
      <c r="B12" s="2"/>
      <c r="C12" s="2"/>
      <c r="D12" s="2"/>
      <c r="E12" s="2"/>
      <c r="F12" s="2"/>
      <c r="G12" s="2"/>
      <c r="H12" s="2"/>
      <c r="I12" s="2"/>
      <c r="J12" s="2"/>
      <c r="K12" s="2"/>
      <c r="L12" s="2"/>
      <c r="M12" s="1"/>
      <c r="N12" s="21"/>
    </row>
    <row r="13" spans="1:15" ht="13.2" customHeight="1" x14ac:dyDescent="0.25">
      <c r="A13" s="76" t="s">
        <v>21</v>
      </c>
      <c r="B13" s="77"/>
      <c r="C13" s="77"/>
      <c r="D13" s="26"/>
      <c r="E13" s="27"/>
      <c r="F13" s="27"/>
      <c r="G13" s="27"/>
      <c r="H13" s="27"/>
      <c r="I13" s="27"/>
      <c r="J13" s="27"/>
      <c r="K13" s="27"/>
      <c r="L13" s="27"/>
      <c r="M13" s="1"/>
      <c r="N13" s="21"/>
    </row>
    <row r="14" spans="1:15" ht="15.6" customHeight="1" x14ac:dyDescent="0.25">
      <c r="A14" s="48"/>
      <c r="B14" s="61"/>
      <c r="C14" s="61"/>
      <c r="D14" s="48" t="s">
        <v>20</v>
      </c>
      <c r="E14" s="49"/>
      <c r="F14" s="49"/>
      <c r="G14" s="16"/>
      <c r="H14" s="16"/>
      <c r="I14" s="16"/>
      <c r="J14" s="16"/>
      <c r="K14" s="16"/>
      <c r="L14" s="20"/>
      <c r="M14" s="20" t="s">
        <v>11</v>
      </c>
      <c r="N14" s="21"/>
    </row>
    <row r="15" spans="1:15" ht="13.2" customHeight="1" x14ac:dyDescent="0.25">
      <c r="A15" s="48" t="s">
        <v>22</v>
      </c>
      <c r="B15" s="61"/>
      <c r="C15" s="61"/>
      <c r="D15" s="3"/>
      <c r="E15" s="3"/>
      <c r="F15" s="3"/>
      <c r="G15" s="3"/>
      <c r="H15" s="3"/>
      <c r="I15" s="3"/>
      <c r="J15" s="3"/>
      <c r="K15" s="3"/>
      <c r="L15" s="3"/>
      <c r="M15" s="20">
        <f>SUM(D15:L15)</f>
        <v>0</v>
      </c>
      <c r="N15" s="21" t="s">
        <v>2</v>
      </c>
    </row>
    <row r="16" spans="1:15" x14ac:dyDescent="0.25">
      <c r="A16" s="78" t="s">
        <v>23</v>
      </c>
      <c r="B16" s="79"/>
      <c r="C16" s="80"/>
      <c r="D16" s="21"/>
      <c r="E16" s="21"/>
      <c r="F16" s="21"/>
      <c r="G16" s="21"/>
      <c r="H16" s="21"/>
      <c r="I16" s="21"/>
      <c r="J16" s="21"/>
      <c r="K16" s="21"/>
      <c r="L16" s="21"/>
      <c r="M16" s="21"/>
      <c r="N16" s="36" t="s">
        <v>3</v>
      </c>
    </row>
    <row r="17" spans="1:14" ht="13.2" customHeight="1" x14ac:dyDescent="0.25">
      <c r="A17" s="48" t="s">
        <v>24</v>
      </c>
      <c r="B17" s="49"/>
      <c r="C17" s="81"/>
      <c r="D17" s="3"/>
      <c r="E17" s="3"/>
      <c r="F17" s="3"/>
      <c r="G17" s="3"/>
      <c r="H17" s="3"/>
      <c r="I17" s="3"/>
      <c r="J17" s="3"/>
      <c r="K17" s="3"/>
      <c r="L17" s="3"/>
      <c r="M17" s="20">
        <f>SUM(D17:L17)</f>
        <v>0</v>
      </c>
      <c r="N17" s="21" t="s">
        <v>4</v>
      </c>
    </row>
    <row r="18" spans="1:14" x14ac:dyDescent="0.25">
      <c r="A18" s="82" t="s">
        <v>25</v>
      </c>
      <c r="B18" s="83"/>
      <c r="C18" s="83"/>
      <c r="D18" s="21"/>
      <c r="E18" s="21"/>
      <c r="F18" s="21"/>
      <c r="G18" s="21"/>
      <c r="H18" s="21"/>
      <c r="I18" s="21"/>
      <c r="J18" s="21"/>
      <c r="K18" s="21"/>
      <c r="L18" s="21"/>
      <c r="M18" s="21"/>
      <c r="N18" s="36" t="s">
        <v>5</v>
      </c>
    </row>
    <row r="19" spans="1:14" x14ac:dyDescent="0.25">
      <c r="A19" s="34"/>
      <c r="B19" s="34"/>
      <c r="C19" s="34"/>
      <c r="D19" s="34"/>
      <c r="E19" s="34"/>
      <c r="F19" s="34"/>
      <c r="G19" s="34"/>
      <c r="H19" s="34"/>
      <c r="I19" s="34"/>
      <c r="J19" s="34"/>
      <c r="K19" s="34"/>
      <c r="L19" s="34"/>
      <c r="M19" s="34"/>
      <c r="N19" s="21"/>
    </row>
    <row r="20" spans="1:14" ht="13.2" customHeight="1" x14ac:dyDescent="0.25">
      <c r="A20" s="73" t="s">
        <v>26</v>
      </c>
      <c r="B20" s="74"/>
      <c r="C20" s="75"/>
      <c r="D20" s="3"/>
      <c r="E20" s="3"/>
      <c r="F20" s="3"/>
      <c r="G20" s="3"/>
      <c r="H20" s="3"/>
      <c r="I20" s="3"/>
      <c r="J20" s="3"/>
      <c r="K20" s="3"/>
      <c r="L20" s="3"/>
      <c r="M20" s="20">
        <f>SUM(D20:L20)</f>
        <v>0</v>
      </c>
      <c r="N20" s="21" t="s">
        <v>6</v>
      </c>
    </row>
    <row r="21" spans="1:14" x14ac:dyDescent="0.25">
      <c r="A21" s="73" t="s">
        <v>27</v>
      </c>
      <c r="B21" s="74"/>
      <c r="C21" s="75"/>
      <c r="D21" s="3"/>
      <c r="E21" s="3"/>
      <c r="F21" s="3"/>
      <c r="G21" s="3"/>
      <c r="H21" s="3"/>
      <c r="I21" s="3"/>
      <c r="J21" s="3"/>
      <c r="K21" s="3"/>
      <c r="L21" s="3"/>
      <c r="M21" s="20">
        <f>SUM(D21:L21)</f>
        <v>0</v>
      </c>
      <c r="N21" s="21" t="s">
        <v>7</v>
      </c>
    </row>
    <row r="22" spans="1:14" x14ac:dyDescent="0.25">
      <c r="A22" s="1"/>
      <c r="B22" s="1"/>
      <c r="C22" s="1"/>
      <c r="D22" s="1"/>
      <c r="E22" s="1"/>
      <c r="F22" s="1"/>
      <c r="G22" s="1"/>
      <c r="H22" s="1"/>
      <c r="I22" s="1"/>
      <c r="J22" s="1"/>
      <c r="K22" s="1"/>
      <c r="L22" s="1"/>
      <c r="M22" s="2"/>
      <c r="N22" s="21"/>
    </row>
    <row r="23" spans="1:14" x14ac:dyDescent="0.25">
      <c r="A23" s="21"/>
      <c r="B23" s="21"/>
      <c r="C23" s="21"/>
      <c r="D23" s="35" t="s">
        <v>14</v>
      </c>
      <c r="E23" s="21"/>
      <c r="F23" s="21"/>
      <c r="G23" s="21"/>
      <c r="H23" s="21"/>
      <c r="I23" s="21"/>
      <c r="J23" s="21"/>
      <c r="K23" s="21"/>
      <c r="L23" s="21"/>
      <c r="M23" s="21"/>
      <c r="N23" s="21"/>
    </row>
    <row r="24" spans="1:14" x14ac:dyDescent="0.25">
      <c r="A24" s="21"/>
      <c r="B24" s="21"/>
      <c r="C24" s="21"/>
      <c r="D24" s="21"/>
      <c r="E24" s="21"/>
      <c r="F24" s="21"/>
      <c r="G24" s="21"/>
      <c r="H24" s="21"/>
      <c r="I24" s="21"/>
      <c r="J24" s="21"/>
      <c r="K24" s="21"/>
      <c r="L24" s="21"/>
      <c r="M24" s="21"/>
      <c r="N24" s="21"/>
    </row>
    <row r="25" spans="1:14" x14ac:dyDescent="0.25">
      <c r="A25" s="21"/>
      <c r="B25" s="21"/>
      <c r="C25" s="21"/>
      <c r="D25" s="21"/>
      <c r="E25" s="21"/>
      <c r="F25" s="21"/>
      <c r="G25" s="21"/>
      <c r="H25" s="21"/>
      <c r="I25" s="21"/>
      <c r="J25" s="21"/>
      <c r="K25" s="21"/>
      <c r="L25" s="21"/>
      <c r="M25" s="21"/>
      <c r="N25" s="21"/>
    </row>
    <row r="26" spans="1:14" x14ac:dyDescent="0.25">
      <c r="A26" s="21"/>
      <c r="B26" s="21"/>
      <c r="C26" s="21"/>
      <c r="D26" s="21"/>
      <c r="E26" s="21"/>
      <c r="F26" s="21"/>
      <c r="G26" s="21"/>
      <c r="H26" s="21"/>
      <c r="I26" s="21"/>
      <c r="J26" s="21"/>
      <c r="K26" s="21"/>
      <c r="L26" s="21"/>
      <c r="M26" s="21"/>
      <c r="N26" s="21"/>
    </row>
    <row r="27" spans="1:14" ht="14.25" customHeight="1" x14ac:dyDescent="0.25">
      <c r="A27" s="50" t="s">
        <v>45</v>
      </c>
      <c r="B27" s="51"/>
      <c r="C27" s="52"/>
      <c r="D27" s="87" t="s">
        <v>34</v>
      </c>
      <c r="E27" s="88"/>
      <c r="F27" s="89"/>
      <c r="G27" s="93" t="s">
        <v>13</v>
      </c>
      <c r="H27" s="99" t="s">
        <v>32</v>
      </c>
      <c r="I27" s="100"/>
      <c r="J27" s="95"/>
      <c r="K27" s="87" t="s">
        <v>33</v>
      </c>
      <c r="L27" s="89"/>
      <c r="M27" s="1"/>
      <c r="N27" s="21"/>
    </row>
    <row r="28" spans="1:14" ht="14.25" customHeight="1" thickBot="1" x14ac:dyDescent="0.3">
      <c r="A28" s="53"/>
      <c r="B28" s="54"/>
      <c r="C28" s="55"/>
      <c r="D28" s="90"/>
      <c r="E28" s="91"/>
      <c r="F28" s="92"/>
      <c r="G28" s="94"/>
      <c r="H28" s="5" t="s">
        <v>8</v>
      </c>
      <c r="I28" s="4" t="s">
        <v>13</v>
      </c>
      <c r="J28" s="96"/>
      <c r="K28" s="90"/>
      <c r="L28" s="92"/>
      <c r="M28" s="4"/>
      <c r="N28" s="21"/>
    </row>
    <row r="29" spans="1:14" ht="41.4" customHeight="1" thickTop="1" x14ac:dyDescent="0.25">
      <c r="A29" s="97" t="s">
        <v>17</v>
      </c>
      <c r="B29" s="59" t="s">
        <v>29</v>
      </c>
      <c r="C29" s="101"/>
      <c r="D29" s="59" t="str">
        <f>IF(M15-M9&lt;-M20,"= T3 - T1,            min-destens -(T7),            = "&amp;-M20&amp;" =","= T3 - T1,            min-destens (-T7),            = "&amp;M15&amp;" - "&amp;M9&amp;" =")</f>
        <v>= T3 - T1,            min-destens (-T7),            = 0 - 0 =</v>
      </c>
      <c r="E29" s="102"/>
      <c r="F29" s="60"/>
      <c r="G29" s="24">
        <f>IF(M15-M9&lt;0,MAX(-M20,M15-M9),M15-M9)</f>
        <v>0</v>
      </c>
      <c r="H29" s="23" t="str">
        <f>IF(D23="a","100%","50%")</f>
        <v>100%</v>
      </c>
      <c r="I29" s="6">
        <f>IF(D23="a",G29,0.5*G29)</f>
        <v>0</v>
      </c>
      <c r="J29" s="7"/>
      <c r="K29" s="7"/>
      <c r="L29" s="8"/>
      <c r="M29" s="2"/>
      <c r="N29" s="22"/>
    </row>
    <row r="30" spans="1:14" ht="41.4" customHeight="1" thickBot="1" x14ac:dyDescent="0.3">
      <c r="A30" s="98"/>
      <c r="B30" s="59" t="str">
        <f>IF(D23="a","","Nouvelles SBPu à l’extérieur du volume bâti existant")</f>
        <v/>
      </c>
      <c r="C30" s="60"/>
      <c r="D30" s="48" t="str">
        <f>IF(D23="a","","= T4 =")</f>
        <v/>
      </c>
      <c r="E30" s="61"/>
      <c r="F30" s="62"/>
      <c r="G30" s="25" t="str">
        <f>IF(D23="a","",M16)</f>
        <v/>
      </c>
      <c r="H30" s="47" t="str">
        <f>IF(D23="a","","100%")</f>
        <v/>
      </c>
      <c r="I30" s="10" t="str">
        <f>IF(D23="a","",G30)</f>
        <v/>
      </c>
      <c r="J30" s="11" t="s">
        <v>0</v>
      </c>
      <c r="K30" s="63" t="str">
        <f>IF(D23="a","max. 60 %","max. 30 %")</f>
        <v>max. 60 %</v>
      </c>
      <c r="L30" s="64"/>
      <c r="M30" s="1"/>
      <c r="N30" s="21"/>
    </row>
    <row r="31" spans="1:14" ht="18.600000000000001" customHeight="1" thickTop="1" thickBot="1" x14ac:dyDescent="0.35">
      <c r="A31" s="65" t="s">
        <v>31</v>
      </c>
      <c r="B31" s="65"/>
      <c r="C31" s="48"/>
      <c r="D31" s="66"/>
      <c r="E31" s="67"/>
      <c r="F31" s="67"/>
      <c r="G31" s="68"/>
      <c r="H31" s="38" t="str">
        <f>IF(OR(K31="",D23="a"),"",IF(I31&gt;100,"¡","ü"))</f>
        <v/>
      </c>
      <c r="I31" s="14">
        <f>IF(D23="a",I29,I29+I30)</f>
        <v>0</v>
      </c>
      <c r="J31" s="15">
        <f>M9</f>
        <v>0</v>
      </c>
      <c r="K31" s="69" t="str">
        <f>IF(J31=0,"",ROUND(I31/J31,3))</f>
        <v/>
      </c>
      <c r="L31" s="70"/>
      <c r="M31" s="13" t="str">
        <f>IF(K31="","",IF(D23="a",IF(K31&gt;0.6,"¡","ü"),IF(K31&gt;0.3,"¡","ü")))</f>
        <v/>
      </c>
      <c r="N31" s="21"/>
    </row>
    <row r="32" spans="1:14" ht="13.8" thickTop="1" x14ac:dyDescent="0.25">
      <c r="N32" s="21"/>
    </row>
    <row r="37" spans="1:18" ht="40.200000000000003" customHeight="1" x14ac:dyDescent="0.25">
      <c r="A37" s="71" t="str">
        <f>IF(D23="a",IF(M11&gt;0,IF(K31&gt;0.6,"Die Voraussetzungen von Art. 42 Abs. 3 Bst. " &amp; $D$23 &amp; " RPV sind nicht erfüllt.","Die Voraussetzungen von Art. 42 Abs. 3 Bst. " &amp; $D$23 &amp; " RPV sind erfüllt. Bitte prüfen Sie das Vorliegen der anderen Bewilligungsvoraussetzungen!"),""),IF(M11&gt;0,IF(OR(I31&gt;100,K31&gt;0.3,I35&gt;100,K35&gt;0.3),"Die Voraussetzungen von Art. 42 Abs. 3 Bst. " &amp; $D$23 &amp; " RPV sind nicht erfüllt.","Die Voraussetzungen von Art. 42 Abs. 3 Bst. " &amp; $D$23 &amp; " RPV sind erfüllt. Bitte prüfen Sie das Vorliegen der anderen Bewilligungsvoraussetzungen!"),""))</f>
        <v/>
      </c>
      <c r="B37" s="71"/>
      <c r="C37" s="71"/>
      <c r="D37" s="71"/>
      <c r="E37" s="71"/>
      <c r="F37" s="71"/>
      <c r="G37" s="71"/>
      <c r="H37" s="71"/>
      <c r="I37" s="71"/>
      <c r="J37" s="71"/>
      <c r="K37" s="71"/>
      <c r="L37" s="71"/>
      <c r="N37" s="28" t="s">
        <v>41</v>
      </c>
    </row>
    <row r="38" spans="1:18" ht="40.200000000000003" customHeight="1" x14ac:dyDescent="0.25">
      <c r="A38" s="71" t="str">
        <f>IF(M15&lt;M9-M20,"T3 ist noch kleiner als T1 - T7. Ist dies Absicht (z. B. Anhebung des Dachs)?",IF(M15+M17&lt;M11-M20-M21,"T3 + T5 ist noch kleiner als T2 - (T7 + T8). Ist dies Absicht (z. B. Anhebung des Daches)?",""))</f>
        <v/>
      </c>
      <c r="B38" s="71"/>
      <c r="C38" s="71"/>
      <c r="D38" s="71"/>
      <c r="E38" s="71"/>
      <c r="F38" s="71"/>
      <c r="G38" s="71"/>
      <c r="H38" s="71"/>
      <c r="I38" s="71"/>
      <c r="J38" s="71"/>
      <c r="K38" s="71"/>
      <c r="L38" s="71"/>
      <c r="N38" s="72"/>
      <c r="O38" s="72"/>
      <c r="P38" s="72"/>
      <c r="Q38" s="72"/>
      <c r="R38" s="72"/>
    </row>
    <row r="40" spans="1:18" ht="39.9" customHeight="1" x14ac:dyDescent="0.25">
      <c r="A40" s="57" t="s">
        <v>38</v>
      </c>
      <c r="B40" s="57"/>
      <c r="C40" s="57"/>
      <c r="D40" s="57"/>
      <c r="E40" s="57"/>
      <c r="F40" s="57"/>
      <c r="G40" s="57"/>
      <c r="H40" s="57"/>
      <c r="I40" s="57"/>
      <c r="J40" s="57"/>
      <c r="K40" s="57"/>
      <c r="L40" s="57"/>
      <c r="M40" s="57"/>
      <c r="N40" s="57"/>
    </row>
    <row r="41" spans="1:18" ht="39.9" customHeight="1" x14ac:dyDescent="0.25">
      <c r="A41" s="57" t="s">
        <v>39</v>
      </c>
      <c r="B41" s="57"/>
      <c r="C41" s="57"/>
      <c r="D41" s="57"/>
      <c r="E41" s="57"/>
      <c r="F41" s="57"/>
      <c r="G41" s="57"/>
      <c r="H41" s="57"/>
      <c r="I41" s="57"/>
      <c r="J41" s="57"/>
      <c r="K41" s="57"/>
      <c r="L41" s="57"/>
      <c r="M41" s="57"/>
      <c r="N41" s="57"/>
    </row>
    <row r="42" spans="1:18" x14ac:dyDescent="0.25">
      <c r="A42" s="58" t="s">
        <v>10</v>
      </c>
      <c r="B42" s="58"/>
      <c r="C42" s="58"/>
      <c r="D42" s="58"/>
      <c r="E42" s="58"/>
      <c r="F42" s="58"/>
      <c r="G42" s="58"/>
      <c r="H42" s="58"/>
      <c r="I42" s="58"/>
      <c r="J42" s="58"/>
      <c r="K42" s="58"/>
      <c r="L42" s="58"/>
      <c r="M42" s="58"/>
      <c r="N42" s="58"/>
    </row>
    <row r="45" spans="1:18" x14ac:dyDescent="0.25">
      <c r="A45" s="56" t="s">
        <v>46</v>
      </c>
      <c r="B45" s="56"/>
      <c r="C45" s="56"/>
      <c r="D45" s="56"/>
      <c r="E45" s="56"/>
    </row>
  </sheetData>
  <sheetProtection algorithmName="SHA-512" hashValue="v0VStRivFIWzBjm8e04oYiCyN1RN+OeNpis63W39LT1P4/INPAwjDHXfOiVMaDX9o9BnsuwLvv9mCez2edWZMQ==" saltValue="Sqq0CRHR/F+Jk04bg6Zvcg==" spinCount="100000" sheet="1" objects="1" scenarios="1"/>
  <mergeCells count="40">
    <mergeCell ref="D27:F28"/>
    <mergeCell ref="G27:G28"/>
    <mergeCell ref="J27:J28"/>
    <mergeCell ref="K27:L28"/>
    <mergeCell ref="A29:A30"/>
    <mergeCell ref="H27:I27"/>
    <mergeCell ref="B29:C29"/>
    <mergeCell ref="D29:F29"/>
    <mergeCell ref="A8:C8"/>
    <mergeCell ref="D8:F8"/>
    <mergeCell ref="A1:C1"/>
    <mergeCell ref="D1:L1"/>
    <mergeCell ref="A2:C2"/>
    <mergeCell ref="D2:F2"/>
    <mergeCell ref="A15:C15"/>
    <mergeCell ref="A16:C16"/>
    <mergeCell ref="A17:C17"/>
    <mergeCell ref="A18:C18"/>
    <mergeCell ref="A20:C20"/>
    <mergeCell ref="A9:C9"/>
    <mergeCell ref="A10:C10"/>
    <mergeCell ref="A11:C11"/>
    <mergeCell ref="A13:C13"/>
    <mergeCell ref="A14:C14"/>
    <mergeCell ref="D14:F14"/>
    <mergeCell ref="A27:C28"/>
    <mergeCell ref="A45:E45"/>
    <mergeCell ref="A41:N41"/>
    <mergeCell ref="A42:N42"/>
    <mergeCell ref="A40:N40"/>
    <mergeCell ref="B30:C30"/>
    <mergeCell ref="D30:F30"/>
    <mergeCell ref="K30:L30"/>
    <mergeCell ref="A31:C31"/>
    <mergeCell ref="D31:G31"/>
    <mergeCell ref="K31:L31"/>
    <mergeCell ref="A37:L37"/>
    <mergeCell ref="A38:L38"/>
    <mergeCell ref="N38:R38"/>
    <mergeCell ref="A21:C21"/>
  </mergeCell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55B6-85CA-4942-967B-816746C8F6BA}">
  <dimension ref="A1:R45"/>
  <sheetViews>
    <sheetView workbookViewId="0">
      <selection activeCell="I5" sqref="I5"/>
    </sheetView>
  </sheetViews>
  <sheetFormatPr baseColWidth="10" defaultRowHeight="13.2" x14ac:dyDescent="0.25"/>
  <cols>
    <col min="3" max="3" width="11.44140625" customWidth="1"/>
    <col min="4" max="13" width="12.6640625" customWidth="1"/>
  </cols>
  <sheetData>
    <row r="1" spans="1:15" ht="16.5" customHeight="1" x14ac:dyDescent="0.3">
      <c r="A1" s="84" t="s">
        <v>15</v>
      </c>
      <c r="B1" s="84"/>
      <c r="C1" s="84"/>
      <c r="D1" s="85"/>
      <c r="E1" s="85"/>
      <c r="F1" s="85"/>
      <c r="G1" s="85"/>
      <c r="H1" s="85"/>
      <c r="I1" s="85"/>
      <c r="J1" s="85"/>
      <c r="K1" s="85"/>
      <c r="L1" s="85"/>
      <c r="N1" s="21"/>
      <c r="O1" s="28" t="s">
        <v>43</v>
      </c>
    </row>
    <row r="2" spans="1:15" ht="16.5" customHeight="1" x14ac:dyDescent="0.3">
      <c r="A2" s="84" t="s">
        <v>16</v>
      </c>
      <c r="B2" s="84"/>
      <c r="C2" s="84"/>
      <c r="D2" s="86">
        <v>26481</v>
      </c>
      <c r="E2" s="86"/>
      <c r="F2" s="86"/>
      <c r="G2" s="33"/>
      <c r="H2" s="33"/>
      <c r="I2" s="33"/>
      <c r="J2" s="33"/>
      <c r="K2" s="33"/>
      <c r="L2" s="33"/>
      <c r="N2" s="21"/>
    </row>
    <row r="3" spans="1:15" x14ac:dyDescent="0.25">
      <c r="N3" s="21"/>
    </row>
    <row r="4" spans="1:15" x14ac:dyDescent="0.25">
      <c r="N4" s="21"/>
    </row>
    <row r="5" spans="1:15" ht="15.6" x14ac:dyDescent="0.3">
      <c r="A5" s="31" t="s">
        <v>28</v>
      </c>
      <c r="B5" s="31"/>
      <c r="C5" s="31"/>
      <c r="D5" s="31"/>
      <c r="N5" s="21"/>
    </row>
    <row r="6" spans="1:15" x14ac:dyDescent="0.25">
      <c r="A6" s="2"/>
      <c r="B6" s="2"/>
      <c r="C6" s="2"/>
      <c r="D6" s="2"/>
      <c r="E6" s="2"/>
      <c r="F6" s="2"/>
      <c r="G6" s="2"/>
      <c r="H6" s="2"/>
      <c r="I6" s="2"/>
      <c r="J6" s="2"/>
      <c r="K6" s="2"/>
      <c r="L6" s="2"/>
      <c r="M6" s="1"/>
      <c r="N6" s="21"/>
    </row>
    <row r="7" spans="1:15" ht="12.75" customHeight="1" x14ac:dyDescent="0.25">
      <c r="A7" s="44" t="s">
        <v>44</v>
      </c>
      <c r="B7" s="46">
        <f>D2</f>
        <v>26481</v>
      </c>
      <c r="C7" s="45"/>
      <c r="D7" s="27"/>
      <c r="E7" s="27"/>
      <c r="F7" s="27"/>
      <c r="G7" s="27"/>
      <c r="H7" s="27"/>
      <c r="I7" s="27"/>
      <c r="J7" s="27"/>
      <c r="K7" s="27"/>
      <c r="L7" s="27"/>
      <c r="M7" s="1"/>
      <c r="N7" s="21"/>
    </row>
    <row r="8" spans="1:15" ht="15.6" x14ac:dyDescent="0.25">
      <c r="A8" s="48"/>
      <c r="B8" s="61"/>
      <c r="C8" s="61"/>
      <c r="D8" s="48" t="s">
        <v>20</v>
      </c>
      <c r="E8" s="49"/>
      <c r="F8" s="49"/>
      <c r="G8" s="16"/>
      <c r="H8" s="16"/>
      <c r="I8" s="16"/>
      <c r="J8" s="16"/>
      <c r="K8" s="16"/>
      <c r="L8" s="20"/>
      <c r="M8" s="20" t="s">
        <v>11</v>
      </c>
      <c r="N8" s="21"/>
    </row>
    <row r="9" spans="1:15" x14ac:dyDescent="0.25">
      <c r="A9" s="73" t="s">
        <v>17</v>
      </c>
      <c r="B9" s="74"/>
      <c r="C9" s="75"/>
      <c r="D9" s="3"/>
      <c r="E9" s="3"/>
      <c r="F9" s="3"/>
      <c r="G9" s="3"/>
      <c r="H9" s="3"/>
      <c r="I9" s="3"/>
      <c r="J9" s="3"/>
      <c r="K9" s="3"/>
      <c r="L9" s="3"/>
      <c r="M9" s="20">
        <f>SUM(D9:L9)</f>
        <v>0</v>
      </c>
      <c r="N9" s="21" t="s">
        <v>0</v>
      </c>
    </row>
    <row r="10" spans="1:15" x14ac:dyDescent="0.25">
      <c r="A10" s="73" t="s">
        <v>18</v>
      </c>
      <c r="B10" s="74"/>
      <c r="C10" s="75"/>
      <c r="D10" s="3"/>
      <c r="E10" s="3"/>
      <c r="F10" s="3"/>
      <c r="G10" s="3"/>
      <c r="H10" s="3"/>
      <c r="I10" s="3"/>
      <c r="J10" s="3"/>
      <c r="K10" s="3"/>
      <c r="L10" s="3"/>
      <c r="M10" s="20">
        <f>SUM(D10:L10)</f>
        <v>0</v>
      </c>
      <c r="N10" s="21"/>
    </row>
    <row r="11" spans="1:15" x14ac:dyDescent="0.25">
      <c r="A11" s="73" t="s">
        <v>19</v>
      </c>
      <c r="B11" s="74"/>
      <c r="C11" s="75"/>
      <c r="D11" s="12"/>
      <c r="E11" s="18"/>
      <c r="F11" s="18"/>
      <c r="G11" s="18"/>
      <c r="H11" s="18"/>
      <c r="I11" s="18"/>
      <c r="J11" s="18"/>
      <c r="K11" s="18"/>
      <c r="L11" s="19"/>
      <c r="M11" s="20">
        <f>SUM(M9:M10)</f>
        <v>0</v>
      </c>
      <c r="N11" s="21" t="s">
        <v>1</v>
      </c>
    </row>
    <row r="12" spans="1:15" x14ac:dyDescent="0.25">
      <c r="A12" s="2"/>
      <c r="B12" s="2"/>
      <c r="C12" s="2"/>
      <c r="D12" s="2"/>
      <c r="E12" s="2"/>
      <c r="F12" s="2"/>
      <c r="G12" s="2"/>
      <c r="H12" s="2"/>
      <c r="I12" s="2"/>
      <c r="J12" s="2"/>
      <c r="K12" s="2"/>
      <c r="L12" s="2"/>
      <c r="M12" s="1"/>
      <c r="N12" s="21"/>
    </row>
    <row r="13" spans="1:15" x14ac:dyDescent="0.25">
      <c r="A13" s="76" t="s">
        <v>21</v>
      </c>
      <c r="B13" s="77"/>
      <c r="C13" s="77"/>
      <c r="D13" s="26"/>
      <c r="E13" s="27"/>
      <c r="F13" s="27"/>
      <c r="G13" s="27"/>
      <c r="H13" s="27"/>
      <c r="I13" s="27"/>
      <c r="J13" s="27"/>
      <c r="K13" s="27"/>
      <c r="L13" s="27"/>
      <c r="M13" s="1"/>
      <c r="N13" s="21"/>
    </row>
    <row r="14" spans="1:15" ht="15.6" x14ac:dyDescent="0.25">
      <c r="A14" s="48"/>
      <c r="B14" s="61"/>
      <c r="C14" s="61"/>
      <c r="D14" s="48" t="s">
        <v>20</v>
      </c>
      <c r="E14" s="49"/>
      <c r="F14" s="49"/>
      <c r="G14" s="16"/>
      <c r="H14" s="16"/>
      <c r="I14" s="16"/>
      <c r="J14" s="16"/>
      <c r="K14" s="16"/>
      <c r="L14" s="20"/>
      <c r="M14" s="20" t="s">
        <v>11</v>
      </c>
      <c r="N14" s="21"/>
    </row>
    <row r="15" spans="1:15" ht="13.2" customHeight="1" x14ac:dyDescent="0.25">
      <c r="A15" s="48" t="s">
        <v>22</v>
      </c>
      <c r="B15" s="61"/>
      <c r="C15" s="61"/>
      <c r="D15" s="3"/>
      <c r="E15" s="3"/>
      <c r="F15" s="3"/>
      <c r="G15" s="3"/>
      <c r="H15" s="3"/>
      <c r="I15" s="3"/>
      <c r="J15" s="3"/>
      <c r="K15" s="3"/>
      <c r="L15" s="3"/>
      <c r="M15" s="20">
        <f>SUM(D15:L15)</f>
        <v>0</v>
      </c>
      <c r="N15" s="21" t="s">
        <v>2</v>
      </c>
    </row>
    <row r="16" spans="1:15" ht="13.2" customHeight="1" x14ac:dyDescent="0.25">
      <c r="A16" s="73" t="s">
        <v>23</v>
      </c>
      <c r="B16" s="74"/>
      <c r="C16" s="75"/>
      <c r="D16" s="3"/>
      <c r="E16" s="3"/>
      <c r="F16" s="3"/>
      <c r="G16" s="3"/>
      <c r="H16" s="3"/>
      <c r="I16" s="3"/>
      <c r="J16" s="3"/>
      <c r="K16" s="3"/>
      <c r="L16" s="3"/>
      <c r="M16" s="20">
        <f>SUM(D16:L16)</f>
        <v>0</v>
      </c>
      <c r="N16" s="21" t="s">
        <v>3</v>
      </c>
    </row>
    <row r="17" spans="1:14" ht="13.2" customHeight="1" x14ac:dyDescent="0.25">
      <c r="A17" s="48" t="s">
        <v>24</v>
      </c>
      <c r="B17" s="49"/>
      <c r="C17" s="81"/>
      <c r="D17" s="3"/>
      <c r="E17" s="3"/>
      <c r="F17" s="3"/>
      <c r="G17" s="3"/>
      <c r="H17" s="3"/>
      <c r="I17" s="3"/>
      <c r="J17" s="3"/>
      <c r="K17" s="3"/>
      <c r="L17" s="3"/>
      <c r="M17" s="20">
        <f>SUM(D17:L17)</f>
        <v>0</v>
      </c>
      <c r="N17" s="21" t="s">
        <v>4</v>
      </c>
    </row>
    <row r="18" spans="1:14" ht="13.2" customHeight="1" x14ac:dyDescent="0.25">
      <c r="A18" s="73" t="s">
        <v>25</v>
      </c>
      <c r="B18" s="74"/>
      <c r="C18" s="75"/>
      <c r="D18" s="3"/>
      <c r="E18" s="3"/>
      <c r="F18" s="3"/>
      <c r="G18" s="3"/>
      <c r="H18" s="3"/>
      <c r="I18" s="3"/>
      <c r="J18" s="3"/>
      <c r="K18" s="3"/>
      <c r="L18" s="3"/>
      <c r="M18" s="20">
        <f>SUM(D18:L18)</f>
        <v>0</v>
      </c>
      <c r="N18" s="21" t="s">
        <v>5</v>
      </c>
    </row>
    <row r="19" spans="1:14" x14ac:dyDescent="0.25">
      <c r="A19" s="37"/>
      <c r="B19" s="37"/>
      <c r="C19" s="37"/>
      <c r="D19" s="16"/>
      <c r="E19" s="16"/>
      <c r="F19" s="16"/>
      <c r="G19" s="16"/>
      <c r="H19" s="16"/>
      <c r="I19" s="16"/>
      <c r="J19" s="16"/>
      <c r="K19" s="16"/>
      <c r="L19" s="16"/>
      <c r="M19" s="16"/>
      <c r="N19" s="21"/>
    </row>
    <row r="20" spans="1:14" ht="13.2" customHeight="1" x14ac:dyDescent="0.25">
      <c r="A20" s="73" t="s">
        <v>26</v>
      </c>
      <c r="B20" s="74"/>
      <c r="C20" s="75"/>
      <c r="D20" s="3"/>
      <c r="E20" s="3"/>
      <c r="F20" s="3"/>
      <c r="G20" s="3"/>
      <c r="H20" s="3"/>
      <c r="I20" s="3"/>
      <c r="J20" s="3"/>
      <c r="K20" s="3"/>
      <c r="L20" s="3"/>
      <c r="M20" s="20">
        <f>SUM(D20:L20)</f>
        <v>0</v>
      </c>
      <c r="N20" s="21" t="s">
        <v>6</v>
      </c>
    </row>
    <row r="21" spans="1:14" ht="13.2" customHeight="1" x14ac:dyDescent="0.25">
      <c r="A21" s="73" t="s">
        <v>27</v>
      </c>
      <c r="B21" s="74"/>
      <c r="C21" s="75"/>
      <c r="D21" s="3"/>
      <c r="E21" s="3"/>
      <c r="F21" s="3"/>
      <c r="G21" s="3"/>
      <c r="H21" s="3"/>
      <c r="I21" s="3"/>
      <c r="J21" s="3"/>
      <c r="K21" s="3"/>
      <c r="L21" s="3"/>
      <c r="M21" s="20">
        <f>SUM(D21:L21)</f>
        <v>0</v>
      </c>
      <c r="N21" s="21" t="s">
        <v>7</v>
      </c>
    </row>
    <row r="22" spans="1:14" x14ac:dyDescent="0.25">
      <c r="N22" s="21"/>
    </row>
    <row r="23" spans="1:14" x14ac:dyDescent="0.25">
      <c r="D23" s="35" t="s">
        <v>42</v>
      </c>
      <c r="N23" s="21"/>
    </row>
    <row r="24" spans="1:14" x14ac:dyDescent="0.25">
      <c r="N24" s="21"/>
    </row>
    <row r="25" spans="1:14" x14ac:dyDescent="0.25">
      <c r="N25" s="21"/>
    </row>
    <row r="26" spans="1:14" x14ac:dyDescent="0.25">
      <c r="N26" s="21"/>
    </row>
    <row r="27" spans="1:14" ht="14.25" customHeight="1" x14ac:dyDescent="0.25">
      <c r="A27" s="50" t="s">
        <v>45</v>
      </c>
      <c r="B27" s="51"/>
      <c r="C27" s="52"/>
      <c r="D27" s="87" t="s">
        <v>34</v>
      </c>
      <c r="E27" s="88"/>
      <c r="F27" s="89"/>
      <c r="G27" s="93" t="s">
        <v>13</v>
      </c>
      <c r="H27" s="99" t="s">
        <v>32</v>
      </c>
      <c r="I27" s="100"/>
      <c r="J27" s="95"/>
      <c r="K27" s="87" t="s">
        <v>33</v>
      </c>
      <c r="L27" s="89"/>
      <c r="M27" s="1"/>
      <c r="N27" s="21"/>
    </row>
    <row r="28" spans="1:14" ht="14.25" customHeight="1" thickBot="1" x14ac:dyDescent="0.3">
      <c r="A28" s="53"/>
      <c r="B28" s="54"/>
      <c r="C28" s="55"/>
      <c r="D28" s="90"/>
      <c r="E28" s="91"/>
      <c r="F28" s="92"/>
      <c r="G28" s="94"/>
      <c r="H28" s="5" t="s">
        <v>8</v>
      </c>
      <c r="I28" s="4" t="s">
        <v>13</v>
      </c>
      <c r="J28" s="96"/>
      <c r="K28" s="90"/>
      <c r="L28" s="92"/>
      <c r="M28" s="4"/>
      <c r="N28" s="21"/>
    </row>
    <row r="29" spans="1:14" ht="41.4" customHeight="1" thickTop="1" x14ac:dyDescent="0.25">
      <c r="A29" s="97" t="s">
        <v>17</v>
      </c>
      <c r="B29" s="59" t="s">
        <v>29</v>
      </c>
      <c r="C29" s="101"/>
      <c r="D29" s="59" t="str">
        <f>IF(M15-M9&lt;-M20,"= T3 - T1,            min-destens -(T7),            = "&amp;-M20&amp;" =","= T3 - T1,            min-destens (-T7),            = "&amp;M15&amp;" - "&amp;M9&amp;" =")</f>
        <v>= T3 - T1,            min-destens (-T7),            = 0 - 0 =</v>
      </c>
      <c r="E29" s="102"/>
      <c r="F29" s="102"/>
      <c r="G29" s="24">
        <f>IF(M15-M9&lt;0,MAX(-M20,M15-M9),M15-M9)</f>
        <v>0</v>
      </c>
      <c r="H29" s="23" t="str">
        <f>IF(D23="a","100%","50%")</f>
        <v>50%</v>
      </c>
      <c r="I29" s="6">
        <f>IF(D23="a",G29,0.5*G29)</f>
        <v>0</v>
      </c>
      <c r="J29" s="7"/>
      <c r="K29" s="7"/>
      <c r="L29" s="8"/>
      <c r="M29" s="2"/>
      <c r="N29" s="22"/>
    </row>
    <row r="30" spans="1:14" ht="41.4" customHeight="1" thickBot="1" x14ac:dyDescent="0.3">
      <c r="A30" s="98"/>
      <c r="B30" s="59" t="str">
        <f>IF(D23="a","","neue aBGF ausserhalb des bestehenden Gebäude-volumens")</f>
        <v>neue aBGF ausserhalb des bestehenden Gebäude-volumens</v>
      </c>
      <c r="C30" s="101"/>
      <c r="D30" s="106" t="str">
        <f>IF(D23="a","","= T4 =")</f>
        <v>= T4 =</v>
      </c>
      <c r="E30" s="107"/>
      <c r="F30" s="107"/>
      <c r="G30" s="25">
        <f>IF(D23="a","",M16)</f>
        <v>0</v>
      </c>
      <c r="H30" s="47" t="str">
        <f>IF(D23="a","","100%")</f>
        <v>100%</v>
      </c>
      <c r="I30" s="10">
        <f>IF(D23="a","",G30)</f>
        <v>0</v>
      </c>
      <c r="J30" s="11" t="s">
        <v>0</v>
      </c>
      <c r="K30" s="63" t="str">
        <f>IF(D23="a","max. 60 %","max. 30 %")</f>
        <v>max. 30 %</v>
      </c>
      <c r="L30" s="108"/>
      <c r="M30" s="1"/>
      <c r="N30" s="21"/>
    </row>
    <row r="31" spans="1:14" ht="18.600000000000001" customHeight="1" thickTop="1" thickBot="1" x14ac:dyDescent="0.35">
      <c r="A31" s="65" t="s">
        <v>31</v>
      </c>
      <c r="B31" s="65"/>
      <c r="C31" s="48"/>
      <c r="D31" s="66" t="s">
        <v>12</v>
      </c>
      <c r="E31" s="67"/>
      <c r="F31" s="67"/>
      <c r="G31" s="109"/>
      <c r="H31" s="38" t="str">
        <f>IF(OR(K31="",D23="a"),"",IF(I31&gt;100,"¡","ü"))</f>
        <v/>
      </c>
      <c r="I31" s="14">
        <f>IF(D23="a",I29,I29+I30)</f>
        <v>0</v>
      </c>
      <c r="J31" s="15">
        <f>M9</f>
        <v>0</v>
      </c>
      <c r="K31" s="69" t="str">
        <f>IF(J31=0,"",ROUND(I31/J31,3))</f>
        <v/>
      </c>
      <c r="L31" s="110"/>
      <c r="M31" s="13" t="str">
        <f>IF(K31="","",IF(D23="a",IF(K31&gt;0.6,"¡","ü"),IF(K31&gt;0.3,"¡","ü")))</f>
        <v/>
      </c>
      <c r="N31" s="21"/>
    </row>
    <row r="32" spans="1:14" ht="14.4" thickTop="1" thickBot="1" x14ac:dyDescent="0.3">
      <c r="A32" s="16"/>
      <c r="B32" s="16"/>
      <c r="C32" s="16"/>
      <c r="D32" s="2"/>
      <c r="E32" s="2"/>
      <c r="F32" s="2"/>
      <c r="G32" s="2"/>
      <c r="H32" s="2"/>
      <c r="I32" s="17"/>
      <c r="J32" s="39"/>
      <c r="K32" s="39"/>
      <c r="L32" s="40"/>
      <c r="M32" s="1"/>
      <c r="N32" s="21"/>
    </row>
    <row r="33" spans="1:18" ht="54.9" customHeight="1" thickTop="1" x14ac:dyDescent="0.25">
      <c r="A33" s="97" t="s">
        <v>37</v>
      </c>
      <c r="B33" s="103" t="s">
        <v>30</v>
      </c>
      <c r="C33" s="104"/>
      <c r="D33" s="59" t="str">
        <f>IF(M15+M17-M11&lt;-M20-M21,"= (T3+T5) - T2,            min-destens -(T7+T8),        = -("&amp;M20&amp;" + "&amp;M21&amp;") =","= (T3+T5) - T2,            min-destens -(T7+T8),        = ("&amp;M15&amp;" + "&amp;M17&amp;") - "&amp;M11&amp;" =")</f>
        <v>= (T3+T5) - T2,            min-destens -(T7+T8),        = (0 + 0) - 0 =</v>
      </c>
      <c r="E33" s="105"/>
      <c r="F33" s="105"/>
      <c r="G33" s="24">
        <f>IF(M15+M17-M11&lt;0,MAX(-M20-M21,M15+M17-M11),M15+M17-M11)</f>
        <v>0</v>
      </c>
      <c r="H33" s="23">
        <v>0.5</v>
      </c>
      <c r="I33" s="6">
        <f>0.5*G33</f>
        <v>0</v>
      </c>
      <c r="J33" s="41"/>
      <c r="K33" s="42"/>
      <c r="L33" s="43"/>
      <c r="M33" s="1"/>
      <c r="N33" s="21"/>
    </row>
    <row r="34" spans="1:18" ht="54.9" customHeight="1" thickBot="1" x14ac:dyDescent="0.3">
      <c r="A34" s="98"/>
      <c r="B34" s="103" t="s">
        <v>36</v>
      </c>
      <c r="C34" s="104"/>
      <c r="D34" s="106" t="str">
        <f>"= T4 + T6                 = "&amp;M16&amp;" + "&amp;M18&amp;" ="</f>
        <v>= T4 + T6                 = 0 + 0 =</v>
      </c>
      <c r="E34" s="107"/>
      <c r="F34" s="107"/>
      <c r="G34" s="25">
        <f>M16+M18</f>
        <v>0</v>
      </c>
      <c r="H34" s="9">
        <v>1</v>
      </c>
      <c r="I34" s="10">
        <f>G34</f>
        <v>0</v>
      </c>
      <c r="J34" s="11" t="s">
        <v>1</v>
      </c>
      <c r="K34" s="63" t="s">
        <v>9</v>
      </c>
      <c r="L34" s="108"/>
      <c r="M34" s="1"/>
      <c r="N34" s="21"/>
    </row>
    <row r="35" spans="1:18" ht="18.600000000000001" customHeight="1" thickTop="1" thickBot="1" x14ac:dyDescent="0.35">
      <c r="A35" s="65" t="s">
        <v>35</v>
      </c>
      <c r="B35" s="65"/>
      <c r="C35" s="48"/>
      <c r="D35" s="66" t="s">
        <v>12</v>
      </c>
      <c r="E35" s="67"/>
      <c r="F35" s="67"/>
      <c r="G35" s="109"/>
      <c r="H35" s="38" t="str">
        <f>IF(K35="","",IF(I35&gt;100,"¡","ü"))</f>
        <v/>
      </c>
      <c r="I35" s="14">
        <f>I33+I34</f>
        <v>0</v>
      </c>
      <c r="J35" s="15">
        <f>M11</f>
        <v>0</v>
      </c>
      <c r="K35" s="69" t="str">
        <f>IF(J35=0,"",ROUND(I35/J35,3))</f>
        <v/>
      </c>
      <c r="L35" s="110"/>
      <c r="M35" s="13" t="str">
        <f>IF(K35="","",IF(K35&gt;0.3,"¡","ü"))</f>
        <v/>
      </c>
      <c r="N35" s="21"/>
    </row>
    <row r="36" spans="1:18" ht="13.8" thickTop="1" x14ac:dyDescent="0.25"/>
    <row r="37" spans="1:18" ht="40.200000000000003" customHeight="1" x14ac:dyDescent="0.25">
      <c r="A37" s="71" t="str">
        <f>IF(D23="a",IF(M11&gt;0,IF(K31&gt;0.6,"Die Voraussetzungen von Art. 42 Abs. 3 Bst. " &amp; $D$23 &amp; " RPV sind nicht erfüllt.","Die Voraussetzungen von Art. 42 Abs. 3 Bst. " &amp; $D$23 &amp; " RPV sind erfüllt. Bitte prüfen Sie das Vorliegen der anderen Bewilligungsvoraussetzungen!"),""),IF(M11&gt;0,IF(OR(I31&gt;100,K31&gt;0.3,I35&gt;100,K35&gt;0.3),"Die Voraussetzungen von Art. 42 Abs. 3 Bst. " &amp; $D$23 &amp; " RPV sind nicht erfüllt.","Die Voraussetzungen von Art. 42 Abs. 3 Bst. " &amp; $D$23 &amp; " RPV sind erfüllt. Bitte prüfen Sie das Vorliegen der anderen Bewilligungsvoraussetzungen!"),""))</f>
        <v/>
      </c>
      <c r="B37" s="71"/>
      <c r="C37" s="71"/>
      <c r="D37" s="71"/>
      <c r="E37" s="71"/>
      <c r="F37" s="71"/>
      <c r="G37" s="71"/>
      <c r="H37" s="71"/>
      <c r="I37" s="71"/>
      <c r="J37" s="71"/>
      <c r="K37" s="71"/>
      <c r="L37" s="71"/>
      <c r="N37" s="28" t="s">
        <v>41</v>
      </c>
    </row>
    <row r="38" spans="1:18" ht="40.200000000000003" customHeight="1" x14ac:dyDescent="0.25">
      <c r="A38" s="71" t="str">
        <f>IF(M15&lt;M9-M20,"T3 ist noch kleiner als T1 - T7. Ist dies Absicht (z. B. Anhebung des Dachs)?",IF(M15+M17&lt;M11-M20-M21,"T3 + T5 ist noch kleiner als T2 - (T7 + T8). Ist dies Absicht (z. B. Anhebung des Daches)?",""))</f>
        <v/>
      </c>
      <c r="B38" s="71"/>
      <c r="C38" s="71"/>
      <c r="D38" s="71"/>
      <c r="E38" s="71"/>
      <c r="F38" s="71"/>
      <c r="G38" s="71"/>
      <c r="H38" s="71"/>
      <c r="I38" s="71"/>
      <c r="J38" s="71"/>
      <c r="K38" s="71"/>
      <c r="L38" s="71"/>
      <c r="N38" s="72"/>
      <c r="O38" s="72"/>
      <c r="P38" s="72"/>
      <c r="Q38" s="72"/>
      <c r="R38" s="72"/>
    </row>
    <row r="40" spans="1:18" ht="39.9" customHeight="1" x14ac:dyDescent="0.25">
      <c r="A40" s="57" t="s">
        <v>38</v>
      </c>
      <c r="B40" s="57"/>
      <c r="C40" s="57"/>
      <c r="D40" s="57"/>
      <c r="E40" s="57"/>
      <c r="F40" s="57"/>
      <c r="G40" s="57"/>
      <c r="H40" s="57"/>
      <c r="I40" s="57"/>
      <c r="J40" s="57"/>
      <c r="K40" s="57"/>
      <c r="L40" s="57"/>
      <c r="M40" s="57"/>
      <c r="N40" s="57"/>
    </row>
    <row r="41" spans="1:18" ht="39.9" customHeight="1" x14ac:dyDescent="0.25">
      <c r="A41" s="57" t="s">
        <v>39</v>
      </c>
      <c r="B41" s="57"/>
      <c r="C41" s="57"/>
      <c r="D41" s="57"/>
      <c r="E41" s="57"/>
      <c r="F41" s="57"/>
      <c r="G41" s="57"/>
      <c r="H41" s="57"/>
      <c r="I41" s="57"/>
      <c r="J41" s="57"/>
      <c r="K41" s="57"/>
      <c r="L41" s="57"/>
      <c r="M41" s="57"/>
      <c r="N41" s="57"/>
    </row>
    <row r="42" spans="1:18" x14ac:dyDescent="0.25">
      <c r="A42" s="58" t="s">
        <v>10</v>
      </c>
      <c r="B42" s="58"/>
      <c r="C42" s="58"/>
      <c r="D42" s="58"/>
      <c r="E42" s="58"/>
      <c r="F42" s="58"/>
      <c r="G42" s="58"/>
      <c r="H42" s="58"/>
      <c r="I42" s="58"/>
      <c r="J42" s="58"/>
      <c r="K42" s="58"/>
      <c r="L42" s="58"/>
      <c r="M42" s="58"/>
      <c r="N42" s="58"/>
    </row>
    <row r="45" spans="1:18" x14ac:dyDescent="0.25">
      <c r="A45" s="56" t="s">
        <v>46</v>
      </c>
      <c r="B45" s="56"/>
      <c r="C45" s="56"/>
      <c r="D45" s="56"/>
      <c r="E45" s="56"/>
    </row>
  </sheetData>
  <sheetProtection algorithmName="SHA-512" hashValue="kmX5sVkWgUFj5VeJ0o6uG0hcm2YaoFsI06zCknSqYbXSVAbBj5LX89vR5PCT4kWG3RU1FcxBjrMTBgyTL+qW6w==" saltValue="7Vw7/MTxdGQVNkxMQB6fXQ==" spinCount="100000" sheet="1" objects="1" scenarios="1"/>
  <mergeCells count="49">
    <mergeCell ref="A8:C8"/>
    <mergeCell ref="D8:F8"/>
    <mergeCell ref="A1:C1"/>
    <mergeCell ref="D1:L1"/>
    <mergeCell ref="A2:C2"/>
    <mergeCell ref="D2:F2"/>
    <mergeCell ref="A13:C13"/>
    <mergeCell ref="A14:C14"/>
    <mergeCell ref="D14:F14"/>
    <mergeCell ref="A9:C9"/>
    <mergeCell ref="A10:C10"/>
    <mergeCell ref="A11:C11"/>
    <mergeCell ref="A20:C20"/>
    <mergeCell ref="A21:C21"/>
    <mergeCell ref="A15:C15"/>
    <mergeCell ref="A16:C16"/>
    <mergeCell ref="A17:C17"/>
    <mergeCell ref="A18:C18"/>
    <mergeCell ref="J27:J28"/>
    <mergeCell ref="K27:L28"/>
    <mergeCell ref="A31:C31"/>
    <mergeCell ref="D31:G31"/>
    <mergeCell ref="K31:L31"/>
    <mergeCell ref="B30:C30"/>
    <mergeCell ref="D30:F30"/>
    <mergeCell ref="K30:L30"/>
    <mergeCell ref="A29:A30"/>
    <mergeCell ref="A27:C28"/>
    <mergeCell ref="H27:I27"/>
    <mergeCell ref="B29:C29"/>
    <mergeCell ref="D29:F29"/>
    <mergeCell ref="D27:F28"/>
    <mergeCell ref="G27:G28"/>
    <mergeCell ref="A45:E45"/>
    <mergeCell ref="A40:N40"/>
    <mergeCell ref="A41:N41"/>
    <mergeCell ref="A42:N42"/>
    <mergeCell ref="B33:C33"/>
    <mergeCell ref="D33:F33"/>
    <mergeCell ref="B34:C34"/>
    <mergeCell ref="D34:F34"/>
    <mergeCell ref="K34:L34"/>
    <mergeCell ref="A35:C35"/>
    <mergeCell ref="D35:G35"/>
    <mergeCell ref="K35:L35"/>
    <mergeCell ref="A37:L37"/>
    <mergeCell ref="A38:L38"/>
    <mergeCell ref="N38:R38"/>
    <mergeCell ref="A33:A34"/>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Nach Buchstabe a</vt:lpstr>
      <vt:lpstr>Nach Buchstabe b</vt:lpstr>
    </vt:vector>
  </TitlesOfParts>
  <Company>EJPD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de Quervain</dc:creator>
  <cp:lastModifiedBy>Halleux Quentin</cp:lastModifiedBy>
  <cp:lastPrinted>2007-08-23T13:39:45Z</cp:lastPrinted>
  <dcterms:created xsi:type="dcterms:W3CDTF">2000-10-30T08:23:38Z</dcterms:created>
  <dcterms:modified xsi:type="dcterms:W3CDTF">2023-11-28T01:16:17Z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COO.2093.100.3.1111851</vt:lpwstr>
  </property>
  <property fmtid="{D5CDD505-2E9C-101B-9397-08002B2CF9AE}" pid="3" name="FSC#COOELAK@1.1001:Subject">
    <vt:lpwstr>Achtung: _x000d_
- Die Vorlagen dürfen das ARE nur passwortgeschützt verlassen. Zuständig ist CQ._x000d_
 _x000d_
- Die Berechnungstabellen sind aus IDM heraus nicht funktionsfähig (Makro Auto_Open). Sie sind im Vorlagenordner abzulegen und dort zu öffnen._x000d_
 _x000d_
- Im Notfall findet sich das Passwort im Notiz-Dokument mit dem Titel "Passwort für Berechnungstabellen nach Art. 42 Abs. 3 RPV", das die ACL "Privat" hat, aber über einen Faba-Administrator im Notfall auf Weisung des Sektionschefs Recht + Finanzen eingesehen werden kann._x000d_
 </vt:lpwstr>
  </property>
  <property fmtid="{D5CDD505-2E9C-101B-9397-08002B2CF9AE}" pid="4" name="FSC#COOELAK@1.1001:FileReference">
    <vt:lpwstr>Berechnungstabelle Art. 42 Abs. 3 RPV</vt:lpwstr>
  </property>
  <property fmtid="{D5CDD505-2E9C-101B-9397-08002B2CF9AE}" pid="5" name="FSC#COOELAK@1.1001:FileRefYear">
    <vt:lpwstr>2007</vt:lpwstr>
  </property>
  <property fmtid="{D5CDD505-2E9C-101B-9397-08002B2CF9AE}" pid="6" name="FSC#COOELAK@1.1001:FileRefOrdinal">
    <vt:lpwstr>2690</vt:lpwstr>
  </property>
  <property fmtid="{D5CDD505-2E9C-101B-9397-08002B2CF9AE}" pid="7" name="FSC#COOELAK@1.1001:FileRefOU">
    <vt:lpwstr>ARE</vt:lpwstr>
  </property>
  <property fmtid="{D5CDD505-2E9C-101B-9397-08002B2CF9AE}" pid="8" name="FSC#COOELAK@1.1001:Organization">
    <vt:lpwstr/>
  </property>
  <property fmtid="{D5CDD505-2E9C-101B-9397-08002B2CF9AE}" pid="9" name="FSC#COOELAK@1.1001:Owner">
    <vt:lpwstr> Fürsprecher de Quervain</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Recht und Finanzen (ARE)</vt:lpwstr>
  </property>
  <property fmtid="{D5CDD505-2E9C-101B-9397-08002B2CF9AE}" pid="17" name="FSC#COOELAK@1.1001:CreatedAt">
    <vt:lpwstr>13.08.2007 15:47:06</vt:lpwstr>
  </property>
  <property fmtid="{D5CDD505-2E9C-101B-9397-08002B2CF9AE}" pid="18" name="FSC#COOELAK@1.1001:OU">
    <vt:lpwstr>Recht und Finanzen (ARE)</vt:lpwstr>
  </property>
  <property fmtid="{D5CDD505-2E9C-101B-9397-08002B2CF9AE}" pid="19" name="FSC#COOELAK@1.1001:Priority">
    <vt:lpwstr/>
  </property>
  <property fmtid="{D5CDD505-2E9C-101B-9397-08002B2CF9AE}" pid="20" name="FSC#COOELAK@1.1001:ObjBarCode">
    <vt:lpwstr>*COO.2093.100.3.1111851*</vt:lpwstr>
  </property>
  <property fmtid="{D5CDD505-2E9C-101B-9397-08002B2CF9AE}" pid="21" name="FSC#COOELAK@1.1001:RefBarCode">
    <vt:lpwstr>*bertab_42_3_rpv_f*</vt:lpwstr>
  </property>
  <property fmtid="{D5CDD505-2E9C-101B-9397-08002B2CF9AE}" pid="22" name="FSC#COOELAK@1.1001:FileRefBarCode">
    <vt:lpwstr>*Berechnungstabelle Art. 42 Abs. 3 RPV*</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de Quervain, Christoph, Fürsprecher</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2004-00927/04</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