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240" yWindow="120" windowWidth="11355" windowHeight="5805" activeTab="0"/>
  </bookViews>
  <sheets>
    <sheet name="FRAIS F" sheetId="1" r:id="rId1"/>
    <sheet name="FRAIS D" sheetId="2" r:id="rId2"/>
  </sheets>
  <definedNames>
    <definedName name="_xlnm.Print_Titles" localSheetId="1">'FRAIS D'!$17:$18</definedName>
    <definedName name="_xlnm.Print_Titles" localSheetId="0">'FRAIS F'!$18:$20</definedName>
    <definedName name="_xlnm.Print_Area" localSheetId="1">'FRAIS D'!$A$1:$K$256</definedName>
    <definedName name="_xlnm.Print_Area" localSheetId="0">'FRAIS F'!$A$1:$K$66</definedName>
  </definedNames>
  <calcPr fullCalcOnLoad="1"/>
</workbook>
</file>

<file path=xl/sharedStrings.xml><?xml version="1.0" encoding="utf-8"?>
<sst xmlns="http://schemas.openxmlformats.org/spreadsheetml/2006/main" count="51" uniqueCount="44">
  <si>
    <t>Service cantonal des contributions</t>
  </si>
  <si>
    <t>Kantonale Steuerverwaltung</t>
  </si>
  <si>
    <t>CANTON DE FRIBOURG / KANTON FREIBURG</t>
  </si>
  <si>
    <t>N°</t>
  </si>
  <si>
    <t>%</t>
  </si>
  <si>
    <t xml:space="preserve">   Total Fr.</t>
  </si>
  <si>
    <t>AUSSCHEIDUNGSFORMULE FÜR DEN TATSÄCHLICHEN KOSTENABZUG BEI LIEGENSCHAFTEN</t>
  </si>
  <si>
    <t>EIGENTÜMER :</t>
  </si>
  <si>
    <t>LAGE DER</t>
  </si>
  <si>
    <t>LIEGENSCHAFT :</t>
  </si>
  <si>
    <t xml:space="preserve">     VERTRETER :</t>
  </si>
  <si>
    <t xml:space="preserve">     GEMEINDE :</t>
  </si>
  <si>
    <t xml:space="preserve">     KAPITELNUMMER :</t>
  </si>
  <si>
    <t>GESCHÄFTSLIEGENSCHAFT</t>
  </si>
  <si>
    <t>PRIVAT-LIEGENSCHAFT</t>
  </si>
  <si>
    <t>UNTERNEHMUNG
ARBEITSGATTUNG</t>
  </si>
  <si>
    <t>Nr.</t>
  </si>
  <si>
    <t>Jahr</t>
  </si>
  <si>
    <t xml:space="preserve">   KOSTENAUSSCHEIDUNG</t>
  </si>
  <si>
    <t xml:space="preserve">  Anteil wertvermehrend</t>
  </si>
  <si>
    <t xml:space="preserve">  Anteil Unterhalt</t>
  </si>
  <si>
    <t>Energiesparen</t>
  </si>
  <si>
    <t>Andere Kosten</t>
  </si>
  <si>
    <t>KGV</t>
  </si>
  <si>
    <t>Prämie</t>
  </si>
  <si>
    <t>Gemeinde</t>
  </si>
  <si>
    <t>Liegenschaftssteuer</t>
  </si>
  <si>
    <t>Total</t>
  </si>
  <si>
    <t>AUSSCHEIDUNGSFORMULAR FÜR DEN TATSÄCHLICHEN KOSTENABZUG BEI PRIVATLIEGENSCHAFTEN</t>
  </si>
  <si>
    <t xml:space="preserve">          VERTRETER :</t>
  </si>
  <si>
    <t>LAGE DER LIEGENSCHAFT :</t>
  </si>
  <si>
    <t xml:space="preserve">          GEMEINDE :</t>
  </si>
  <si>
    <t>BAUJAHR :</t>
  </si>
  <si>
    <t>BEMERKUNGEN :</t>
  </si>
  <si>
    <t>KOSTENAUSSCHEIDUNG</t>
  </si>
  <si>
    <t>UNTERNEHMUNG                     ARBEITSGATTUNG</t>
  </si>
  <si>
    <t>Anteil             wertvermehrend</t>
  </si>
  <si>
    <t>Anteil Unterhalt</t>
  </si>
  <si>
    <t>KAPITEL NR. :</t>
  </si>
  <si>
    <t>Anteil Energiesparen</t>
  </si>
  <si>
    <t>BAUARBEITEN :</t>
  </si>
  <si>
    <t>ABGESCHLOSSEN</t>
  </si>
  <si>
    <t>NICHT ABGESCHLOSSEN</t>
  </si>
  <si>
    <t>Andere
 Kosten</t>
  </si>
</sst>
</file>

<file path=xl/styles.xml><?xml version="1.0" encoding="utf-8"?>
<styleSheet xmlns="http://schemas.openxmlformats.org/spreadsheetml/2006/main">
  <numFmts count="10">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0."/>
    <numFmt numFmtId="165" formatCode="#,##0.00_ ;[Red]\-#,##0.00\ "/>
  </numFmts>
  <fonts count="51">
    <font>
      <sz val="10"/>
      <name val="Arial"/>
      <family val="0"/>
    </font>
    <font>
      <sz val="9"/>
      <name val="Arial Narrow"/>
      <family val="2"/>
    </font>
    <font>
      <b/>
      <sz val="14"/>
      <name val="Arial Narrow"/>
      <family val="2"/>
    </font>
    <font>
      <sz val="7"/>
      <name val="Arial Narrow"/>
      <family val="2"/>
    </font>
    <font>
      <sz val="8"/>
      <name val="Arial"/>
      <family val="2"/>
    </font>
    <font>
      <sz val="8"/>
      <name val="Tahoma"/>
      <family val="2"/>
    </font>
    <font>
      <b/>
      <sz val="10"/>
      <name val="Arial"/>
      <family val="2"/>
    </font>
    <font>
      <b/>
      <sz val="8"/>
      <name val="Arial"/>
      <family val="2"/>
    </font>
    <font>
      <sz val="10"/>
      <color indexed="9"/>
      <name val="Arial"/>
      <family val="2"/>
    </font>
    <font>
      <sz val="10"/>
      <color indexed="9"/>
      <name val="Arial Narrow"/>
      <family val="2"/>
    </font>
    <font>
      <sz val="8"/>
      <color indexed="9"/>
      <name val="Arial"/>
      <family val="2"/>
    </font>
    <font>
      <sz val="8"/>
      <name val="Wingdings"/>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8"/>
      <color indexed="60"/>
      <name val="Arial"/>
      <family val="2"/>
    </font>
    <font>
      <b/>
      <sz val="8"/>
      <color indexed="8"/>
      <name val="Arial"/>
      <family val="2"/>
    </font>
    <font>
      <sz val="8"/>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0"/>
      <name val="Arial"/>
      <family val="2"/>
    </font>
    <font>
      <b/>
      <i/>
      <sz val="8"/>
      <color rgb="FFC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CCFFFF"/>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hair"/>
    </border>
    <border>
      <left style="double"/>
      <right style="thin"/>
      <top style="double"/>
      <bottom style="thin"/>
    </border>
    <border>
      <left style="thin"/>
      <right style="thin"/>
      <top style="thin"/>
      <bottom style="double"/>
    </border>
    <border>
      <left>
        <color indexed="63"/>
      </left>
      <right>
        <color indexed="63"/>
      </right>
      <top>
        <color indexed="63"/>
      </top>
      <bottom style="thin"/>
    </border>
    <border>
      <left style="double"/>
      <right style="thin"/>
      <top style="thin"/>
      <bottom style="double"/>
    </border>
    <border>
      <left style="thin"/>
      <right style="double"/>
      <top style="thin"/>
      <bottom style="double"/>
    </border>
    <border>
      <left style="thin"/>
      <right>
        <color indexed="63"/>
      </right>
      <top style="thin"/>
      <bottom style="double"/>
    </border>
    <border>
      <left style="thin"/>
      <right>
        <color indexed="63"/>
      </right>
      <top>
        <color indexed="63"/>
      </top>
      <bottom style="thin"/>
    </border>
    <border>
      <left>
        <color indexed="63"/>
      </left>
      <right style="thin"/>
      <top>
        <color indexed="63"/>
      </top>
      <bottom style="thin"/>
    </border>
    <border>
      <left style="thin"/>
      <right style="thin"/>
      <top style="double"/>
      <bottom>
        <color indexed="63"/>
      </bottom>
    </border>
    <border>
      <left style="thin"/>
      <right style="double"/>
      <top style="double"/>
      <bottom>
        <color indexed="63"/>
      </bottom>
    </border>
    <border>
      <left style="thin"/>
      <right style="thin"/>
      <top style="thin"/>
      <bottom>
        <color indexed="63"/>
      </bottom>
    </border>
    <border>
      <left style="double"/>
      <right style="thin"/>
      <top style="double"/>
      <bottom>
        <color indexed="63"/>
      </bottom>
    </border>
    <border>
      <left style="double"/>
      <right style="thin"/>
      <top>
        <color indexed="63"/>
      </top>
      <bottom style="thin"/>
    </border>
    <border>
      <left style="double"/>
      <right style="thin"/>
      <top style="thin"/>
      <bottom>
        <color indexed="63"/>
      </bottom>
    </border>
    <border>
      <left style="thin"/>
      <right>
        <color indexed="63"/>
      </right>
      <top style="double"/>
      <bottom style="hair"/>
    </border>
    <border>
      <left>
        <color indexed="63"/>
      </left>
      <right style="thin"/>
      <top style="double"/>
      <bottom style="hair"/>
    </border>
    <border>
      <left style="thin"/>
      <right>
        <color indexed="63"/>
      </right>
      <top style="thin"/>
      <bottom style="hair"/>
    </border>
    <border>
      <left>
        <color indexed="63"/>
      </left>
      <right style="thin"/>
      <top style="thin"/>
      <bottom style="hair"/>
    </border>
    <border>
      <left style="thin"/>
      <right style="double"/>
      <top style="thin"/>
      <bottom>
        <color indexed="63"/>
      </bottom>
    </border>
    <border>
      <left>
        <color indexed="63"/>
      </left>
      <right style="thin"/>
      <top>
        <color indexed="63"/>
      </top>
      <bottom style="hair"/>
    </border>
    <border>
      <left style="thin"/>
      <right style="thin"/>
      <top>
        <color indexed="63"/>
      </top>
      <bottom style="thin"/>
    </border>
    <border>
      <left style="thin"/>
      <right style="double"/>
      <top>
        <color indexed="63"/>
      </top>
      <bottom style="thin"/>
    </border>
    <border>
      <left style="thin"/>
      <right>
        <color indexed="63"/>
      </right>
      <top>
        <color indexed="63"/>
      </top>
      <bottom style="hair"/>
    </border>
    <border>
      <left style="double"/>
      <right style="thin"/>
      <top>
        <color indexed="63"/>
      </top>
      <bottom style="double"/>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thin"/>
      <right style="double"/>
      <top>
        <color indexed="63"/>
      </top>
      <bottom style="double"/>
    </border>
    <border>
      <left>
        <color indexed="63"/>
      </left>
      <right style="thin"/>
      <top style="thin"/>
      <bottom style="double"/>
    </border>
    <border>
      <left style="double"/>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thin"/>
      <right>
        <color indexed="63"/>
      </right>
      <top style="thin"/>
      <bottom>
        <color indexed="63"/>
      </bottom>
    </border>
    <border>
      <left style="thin"/>
      <right>
        <color indexed="63"/>
      </right>
      <top style="hair"/>
      <bottom style="thin"/>
    </border>
    <border>
      <left>
        <color indexed="63"/>
      </left>
      <right style="thin"/>
      <top style="hair"/>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double"/>
      <bottom style="thin"/>
    </border>
    <border>
      <left style="thin"/>
      <right style="double"/>
      <top style="double"/>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0" fillId="27" borderId="3" applyNumberFormat="0" applyFont="0" applyAlignment="0" applyProtection="0"/>
    <xf numFmtId="0" fontId="37" fillId="28" borderId="1" applyNumberFormat="0" applyAlignment="0" applyProtection="0"/>
    <xf numFmtId="0" fontId="3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0" borderId="0" applyNumberFormat="0" applyBorder="0" applyAlignment="0" applyProtection="0"/>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167">
    <xf numFmtId="0" fontId="0" fillId="0" borderId="0" xfId="0" applyAlignment="1">
      <alignment/>
    </xf>
    <xf numFmtId="0" fontId="1" fillId="0" borderId="0" xfId="0" applyFont="1" applyAlignment="1" applyProtection="1">
      <alignment horizontal="left"/>
      <protection/>
    </xf>
    <xf numFmtId="0" fontId="0" fillId="0" borderId="0" xfId="0" applyFont="1" applyAlignment="1" applyProtection="1">
      <alignment/>
      <protection/>
    </xf>
    <xf numFmtId="4" fontId="0" fillId="0" borderId="0" xfId="0" applyNumberFormat="1" applyFont="1" applyAlignment="1" applyProtection="1">
      <alignment/>
      <protection/>
    </xf>
    <xf numFmtId="0" fontId="0" fillId="0" borderId="0" xfId="0" applyFont="1" applyAlignment="1">
      <alignment/>
    </xf>
    <xf numFmtId="0" fontId="2" fillId="0" borderId="0" xfId="0" applyFont="1" applyAlignment="1" applyProtection="1">
      <alignment horizontal="right"/>
      <protection/>
    </xf>
    <xf numFmtId="0" fontId="3" fillId="0" borderId="0" xfId="0" applyFont="1" applyAlignment="1" applyProtection="1">
      <alignment horizontal="left"/>
      <protection/>
    </xf>
    <xf numFmtId="0" fontId="0" fillId="0" borderId="0" xfId="0" applyFont="1" applyBorder="1" applyAlignment="1" applyProtection="1">
      <alignment/>
      <protection/>
    </xf>
    <xf numFmtId="0" fontId="0" fillId="0" borderId="10" xfId="0" applyFont="1" applyBorder="1" applyAlignment="1" applyProtection="1">
      <alignment/>
      <protection/>
    </xf>
    <xf numFmtId="4" fontId="0" fillId="0" borderId="10" xfId="0" applyNumberFormat="1" applyFont="1" applyBorder="1" applyAlignment="1" applyProtection="1">
      <alignment/>
      <protection/>
    </xf>
    <xf numFmtId="0" fontId="0" fillId="0" borderId="10" xfId="0" applyFont="1" applyBorder="1" applyAlignment="1">
      <alignment/>
    </xf>
    <xf numFmtId="0" fontId="4" fillId="0" borderId="0" xfId="0" applyFont="1" applyAlignment="1">
      <alignment/>
    </xf>
    <xf numFmtId="0" fontId="4" fillId="0" borderId="11" xfId="0" applyFont="1" applyBorder="1" applyAlignment="1">
      <alignment/>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vertical="center"/>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164" fontId="7" fillId="0" borderId="22" xfId="0" applyNumberFormat="1" applyFont="1" applyBorder="1" applyAlignment="1">
      <alignment horizontal="center"/>
    </xf>
    <xf numFmtId="164" fontId="7" fillId="0" borderId="23" xfId="0" applyNumberFormat="1" applyFont="1" applyBorder="1" applyAlignment="1">
      <alignment horizontal="center"/>
    </xf>
    <xf numFmtId="164" fontId="7" fillId="0" borderId="24" xfId="0" applyNumberFormat="1" applyFont="1" applyBorder="1" applyAlignment="1">
      <alignment horizontal="center"/>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4" fontId="4" fillId="0" borderId="19" xfId="0" applyNumberFormat="1" applyFont="1" applyBorder="1" applyAlignment="1">
      <alignment/>
    </xf>
    <xf numFmtId="4" fontId="4" fillId="0" borderId="21" xfId="0" applyNumberFormat="1" applyFont="1" applyBorder="1" applyAlignment="1">
      <alignment/>
    </xf>
    <xf numFmtId="4" fontId="4" fillId="0" borderId="29" xfId="0" applyNumberFormat="1" applyFont="1" applyBorder="1" applyAlignment="1">
      <alignment/>
    </xf>
    <xf numFmtId="0" fontId="4" fillId="0" borderId="30" xfId="0" applyFont="1" applyBorder="1" applyAlignment="1">
      <alignment/>
    </xf>
    <xf numFmtId="4" fontId="4" fillId="0" borderId="31" xfId="0" applyNumberFormat="1" applyFont="1" applyBorder="1" applyAlignment="1" applyProtection="1">
      <alignment/>
      <protection locked="0"/>
    </xf>
    <xf numFmtId="4" fontId="4" fillId="0" borderId="32" xfId="0" applyNumberFormat="1" applyFont="1" applyBorder="1" applyAlignment="1" applyProtection="1">
      <alignment/>
      <protection locked="0"/>
    </xf>
    <xf numFmtId="164" fontId="7" fillId="0" borderId="24" xfId="0" applyNumberFormat="1" applyFont="1" applyBorder="1" applyAlignment="1" applyProtection="1">
      <alignment horizontal="center"/>
      <protection locked="0"/>
    </xf>
    <xf numFmtId="0" fontId="4" fillId="0" borderId="27" xfId="0" applyFont="1" applyBorder="1" applyAlignment="1" applyProtection="1">
      <alignment/>
      <protection locked="0"/>
    </xf>
    <xf numFmtId="0" fontId="4" fillId="0" borderId="33" xfId="0" applyFont="1" applyBorder="1" applyAlignment="1" applyProtection="1">
      <alignment/>
      <protection locked="0"/>
    </xf>
    <xf numFmtId="164" fontId="7" fillId="0" borderId="34" xfId="0" applyNumberFormat="1" applyFont="1" applyBorder="1" applyAlignment="1">
      <alignment horizontal="center"/>
    </xf>
    <xf numFmtId="0" fontId="4" fillId="0" borderId="35" xfId="0" applyFont="1" applyBorder="1" applyAlignment="1" applyProtection="1">
      <alignment/>
      <protection locked="0"/>
    </xf>
    <xf numFmtId="0" fontId="4" fillId="0" borderId="36" xfId="0" applyFont="1" applyBorder="1" applyAlignment="1">
      <alignment/>
    </xf>
    <xf numFmtId="165" fontId="4" fillId="0" borderId="19" xfId="0" applyNumberFormat="1" applyFont="1" applyBorder="1" applyAlignment="1">
      <alignment/>
    </xf>
    <xf numFmtId="165" fontId="4" fillId="0" borderId="31" xfId="0" applyNumberFormat="1" applyFont="1" applyBorder="1" applyAlignment="1" applyProtection="1">
      <alignment/>
      <protection locked="0"/>
    </xf>
    <xf numFmtId="165" fontId="4" fillId="0" borderId="21" xfId="0" applyNumberFormat="1" applyFont="1" applyBorder="1" applyAlignment="1">
      <alignment/>
    </xf>
    <xf numFmtId="4" fontId="4" fillId="0" borderId="37" xfId="0" applyNumberFormat="1" applyFont="1" applyBorder="1" applyAlignment="1" applyProtection="1">
      <alignment/>
      <protection locked="0"/>
    </xf>
    <xf numFmtId="165" fontId="4" fillId="0" borderId="37" xfId="0" applyNumberFormat="1" applyFont="1" applyBorder="1" applyAlignment="1" applyProtection="1">
      <alignment/>
      <protection locked="0"/>
    </xf>
    <xf numFmtId="4" fontId="4" fillId="0" borderId="38" xfId="0" applyNumberFormat="1" applyFont="1" applyBorder="1" applyAlignment="1" applyProtection="1">
      <alignment/>
      <protection locked="0"/>
    </xf>
    <xf numFmtId="0" fontId="8" fillId="0" borderId="0" xfId="0" applyFont="1" applyAlignment="1" applyProtection="1">
      <alignment horizontal="left"/>
      <protection/>
    </xf>
    <xf numFmtId="4" fontId="9" fillId="0" borderId="0" xfId="0" applyNumberFormat="1" applyFont="1" applyBorder="1" applyAlignment="1" applyProtection="1">
      <alignment horizontal="left"/>
      <protection/>
    </xf>
    <xf numFmtId="0" fontId="10" fillId="0" borderId="0" xfId="0" applyFont="1" applyAlignment="1">
      <alignment horizontal="left"/>
    </xf>
    <xf numFmtId="4" fontId="10" fillId="0" borderId="0" xfId="0" applyNumberFormat="1" applyFont="1" applyAlignment="1">
      <alignment/>
    </xf>
    <xf numFmtId="0" fontId="10" fillId="0" borderId="0" xfId="0" applyFont="1" applyAlignment="1">
      <alignment/>
    </xf>
    <xf numFmtId="0" fontId="7" fillId="0" borderId="13" xfId="0" applyNumberFormat="1"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7" fillId="0" borderId="39" xfId="0" applyFont="1" applyBorder="1" applyAlignment="1" applyProtection="1">
      <alignment horizontal="center" vertical="center"/>
      <protection locked="0"/>
    </xf>
    <xf numFmtId="0" fontId="10" fillId="0" borderId="0" xfId="0" applyFont="1" applyAlignment="1" applyProtection="1">
      <alignment/>
      <protection locked="0"/>
    </xf>
    <xf numFmtId="164" fontId="7" fillId="0" borderId="40" xfId="0" applyNumberFormat="1" applyFont="1" applyBorder="1" applyAlignment="1" applyProtection="1">
      <alignment horizontal="center"/>
      <protection locked="0"/>
    </xf>
    <xf numFmtId="4" fontId="4" fillId="0" borderId="41" xfId="0" applyNumberFormat="1" applyFont="1" applyBorder="1" applyAlignment="1">
      <alignment/>
    </xf>
    <xf numFmtId="0" fontId="4" fillId="0" borderId="41" xfId="0" applyFont="1" applyBorder="1" applyAlignment="1">
      <alignment/>
    </xf>
    <xf numFmtId="165" fontId="4" fillId="0" borderId="41" xfId="0" applyNumberFormat="1" applyFont="1" applyBorder="1" applyAlignment="1">
      <alignment/>
    </xf>
    <xf numFmtId="4" fontId="4" fillId="0" borderId="42" xfId="0" applyNumberFormat="1" applyFont="1" applyBorder="1" applyAlignment="1">
      <alignment/>
    </xf>
    <xf numFmtId="0" fontId="4" fillId="0" borderId="17" xfId="0" applyFont="1" applyBorder="1" applyAlignment="1" applyProtection="1">
      <alignment/>
      <protection locked="0"/>
    </xf>
    <xf numFmtId="12" fontId="4" fillId="0" borderId="19" xfId="0" applyNumberFormat="1" applyFont="1" applyBorder="1" applyAlignment="1">
      <alignment horizontal="center"/>
    </xf>
    <xf numFmtId="12" fontId="4" fillId="0" borderId="31" xfId="0" applyNumberFormat="1" applyFont="1" applyBorder="1" applyAlignment="1" applyProtection="1">
      <alignment horizontal="center"/>
      <protection locked="0"/>
    </xf>
    <xf numFmtId="12" fontId="4" fillId="0" borderId="21" xfId="0" applyNumberFormat="1" applyFont="1" applyBorder="1" applyAlignment="1">
      <alignment horizontal="center"/>
    </xf>
    <xf numFmtId="12" fontId="4" fillId="0" borderId="41" xfId="0" applyNumberFormat="1" applyFont="1" applyBorder="1" applyAlignment="1">
      <alignment horizontal="center"/>
    </xf>
    <xf numFmtId="12" fontId="4" fillId="0" borderId="37" xfId="0" applyNumberFormat="1" applyFont="1" applyBorder="1" applyAlignment="1" applyProtection="1">
      <alignment horizontal="center"/>
      <protection locked="0"/>
    </xf>
    <xf numFmtId="0" fontId="4" fillId="0" borderId="0" xfId="0" applyFont="1" applyAlignment="1" applyProtection="1">
      <alignment/>
      <protection/>
    </xf>
    <xf numFmtId="0" fontId="4" fillId="0" borderId="11" xfId="0" applyFont="1" applyBorder="1" applyAlignment="1" applyProtection="1">
      <alignment/>
      <protection/>
    </xf>
    <xf numFmtId="0" fontId="7" fillId="0" borderId="39" xfId="0" applyFont="1" applyBorder="1" applyAlignment="1" applyProtection="1">
      <alignment horizontal="center" vertical="center"/>
      <protection/>
    </xf>
    <xf numFmtId="164" fontId="7" fillId="0" borderId="22" xfId="0" applyNumberFormat="1" applyFont="1" applyBorder="1" applyAlignment="1" applyProtection="1">
      <alignment horizontal="center"/>
      <protection/>
    </xf>
    <xf numFmtId="0" fontId="4" fillId="0" borderId="25" xfId="0" applyFont="1" applyBorder="1" applyAlignment="1" applyProtection="1">
      <alignment/>
      <protection/>
    </xf>
    <xf numFmtId="0" fontId="4" fillId="0" borderId="26" xfId="0" applyFont="1" applyBorder="1" applyAlignment="1" applyProtection="1">
      <alignment/>
      <protection/>
    </xf>
    <xf numFmtId="164" fontId="7" fillId="0" borderId="23" xfId="0" applyNumberFormat="1" applyFont="1" applyBorder="1" applyAlignment="1" applyProtection="1">
      <alignment horizontal="center"/>
      <protection/>
    </xf>
    <xf numFmtId="0" fontId="4" fillId="0" borderId="17" xfId="0" applyFont="1" applyBorder="1" applyAlignment="1" applyProtection="1">
      <alignment/>
      <protection/>
    </xf>
    <xf numFmtId="0" fontId="4" fillId="0" borderId="18" xfId="0" applyFont="1" applyBorder="1" applyAlignment="1" applyProtection="1">
      <alignment/>
      <protection/>
    </xf>
    <xf numFmtId="164" fontId="7" fillId="0" borderId="24" xfId="0" applyNumberFormat="1" applyFont="1" applyBorder="1" applyAlignment="1" applyProtection="1">
      <alignment horizontal="center"/>
      <protection/>
    </xf>
    <xf numFmtId="0" fontId="4" fillId="0" borderId="27" xfId="0" applyFont="1" applyBorder="1" applyAlignment="1" applyProtection="1">
      <alignment/>
      <protection/>
    </xf>
    <xf numFmtId="0" fontId="4" fillId="0" borderId="28" xfId="0" applyFont="1" applyBorder="1" applyAlignment="1" applyProtection="1">
      <alignment/>
      <protection/>
    </xf>
    <xf numFmtId="0" fontId="4" fillId="0" borderId="30" xfId="0" applyFont="1" applyBorder="1" applyAlignment="1" applyProtection="1">
      <alignment/>
      <protection/>
    </xf>
    <xf numFmtId="0" fontId="4" fillId="0" borderId="43" xfId="0" applyFont="1" applyBorder="1" applyAlignment="1" applyProtection="1">
      <alignment horizontal="right"/>
      <protection/>
    </xf>
    <xf numFmtId="0" fontId="4" fillId="0" borderId="0" xfId="0" applyFont="1" applyAlignment="1" applyProtection="1">
      <alignment horizontal="right"/>
      <protection/>
    </xf>
    <xf numFmtId="0" fontId="0" fillId="0" borderId="0" xfId="0" applyAlignment="1" applyProtection="1">
      <alignment/>
      <protection/>
    </xf>
    <xf numFmtId="0" fontId="49" fillId="0" borderId="0" xfId="0" applyFont="1" applyBorder="1" applyAlignment="1" applyProtection="1">
      <alignment/>
      <protection hidden="1" locked="0"/>
    </xf>
    <xf numFmtId="0" fontId="4" fillId="0" borderId="0" xfId="0" applyFont="1" applyBorder="1" applyAlignment="1" applyProtection="1">
      <alignment/>
      <protection/>
    </xf>
    <xf numFmtId="0" fontId="4" fillId="0" borderId="0" xfId="0" applyFont="1" applyBorder="1" applyAlignment="1" applyProtection="1">
      <alignment/>
      <protection/>
    </xf>
    <xf numFmtId="0" fontId="0" fillId="0" borderId="0" xfId="0" applyFont="1" applyBorder="1" applyAlignment="1" applyProtection="1">
      <alignment/>
      <protection/>
    </xf>
    <xf numFmtId="0" fontId="7" fillId="33" borderId="44" xfId="0" applyFont="1" applyFill="1" applyBorder="1" applyAlignment="1" applyProtection="1">
      <alignment/>
      <protection/>
    </xf>
    <xf numFmtId="0" fontId="7" fillId="33" borderId="45" xfId="0" applyFont="1" applyFill="1" applyBorder="1" applyAlignment="1" applyProtection="1">
      <alignment/>
      <protection/>
    </xf>
    <xf numFmtId="12" fontId="4" fillId="0" borderId="19" xfId="0" applyNumberFormat="1" applyFont="1" applyBorder="1" applyAlignment="1" applyProtection="1">
      <alignment horizontal="center"/>
      <protection hidden="1"/>
    </xf>
    <xf numFmtId="0" fontId="4" fillId="0" borderId="19" xfId="0" applyFont="1" applyBorder="1" applyAlignment="1" applyProtection="1">
      <alignment/>
      <protection hidden="1"/>
    </xf>
    <xf numFmtId="12" fontId="4" fillId="0" borderId="21" xfId="0" applyNumberFormat="1" applyFont="1" applyBorder="1" applyAlignment="1" applyProtection="1">
      <alignment horizontal="center"/>
      <protection hidden="1"/>
    </xf>
    <xf numFmtId="165" fontId="4" fillId="0" borderId="19" xfId="0" applyNumberFormat="1" applyFont="1" applyBorder="1" applyAlignment="1" applyProtection="1">
      <alignment/>
      <protection hidden="1"/>
    </xf>
    <xf numFmtId="0" fontId="4" fillId="0" borderId="20" xfId="0" applyFont="1" applyBorder="1" applyAlignment="1" applyProtection="1">
      <alignment/>
      <protection hidden="1"/>
    </xf>
    <xf numFmtId="4" fontId="4" fillId="0" borderId="41" xfId="0" applyNumberFormat="1" applyFont="1" applyBorder="1" applyAlignment="1" applyProtection="1">
      <alignment/>
      <protection hidden="1" locked="0"/>
    </xf>
    <xf numFmtId="12" fontId="4" fillId="0" borderId="31" xfId="0" applyNumberFormat="1" applyFont="1" applyBorder="1" applyAlignment="1" applyProtection="1">
      <alignment horizontal="center"/>
      <protection hidden="1" locked="0"/>
    </xf>
    <xf numFmtId="4" fontId="4" fillId="0" borderId="31" xfId="0" applyNumberFormat="1" applyFont="1" applyBorder="1" applyAlignment="1" applyProtection="1">
      <alignment/>
      <protection hidden="1" locked="0"/>
    </xf>
    <xf numFmtId="165" fontId="4" fillId="0" borderId="31" xfId="0" applyNumberFormat="1" applyFont="1" applyBorder="1" applyAlignment="1" applyProtection="1">
      <alignment/>
      <protection hidden="1" locked="0"/>
    </xf>
    <xf numFmtId="4" fontId="4" fillId="0" borderId="32" xfId="0" applyNumberFormat="1" applyFont="1" applyBorder="1" applyAlignment="1" applyProtection="1">
      <alignment/>
      <protection hidden="1" locked="0"/>
    </xf>
    <xf numFmtId="4" fontId="4" fillId="0" borderId="21" xfId="0" applyNumberFormat="1" applyFont="1" applyBorder="1" applyAlignment="1" applyProtection="1">
      <alignment/>
      <protection hidden="1"/>
    </xf>
    <xf numFmtId="0" fontId="4" fillId="0" borderId="21" xfId="0" applyFont="1" applyBorder="1" applyAlignment="1" applyProtection="1">
      <alignment/>
      <protection hidden="1"/>
    </xf>
    <xf numFmtId="165" fontId="4" fillId="0" borderId="21" xfId="0" applyNumberFormat="1" applyFont="1" applyBorder="1" applyAlignment="1" applyProtection="1">
      <alignment/>
      <protection hidden="1"/>
    </xf>
    <xf numFmtId="4" fontId="4" fillId="0" borderId="29" xfId="0" applyNumberFormat="1" applyFont="1" applyBorder="1" applyAlignment="1" applyProtection="1">
      <alignment/>
      <protection hidden="1"/>
    </xf>
    <xf numFmtId="4" fontId="7" fillId="33" borderId="31" xfId="0" applyNumberFormat="1" applyFont="1" applyFill="1" applyBorder="1" applyAlignment="1" applyProtection="1">
      <alignment/>
      <protection hidden="1"/>
    </xf>
    <xf numFmtId="12" fontId="7" fillId="33" borderId="31" xfId="0" applyNumberFormat="1" applyFont="1" applyFill="1" applyBorder="1" applyAlignment="1" applyProtection="1">
      <alignment horizontal="center"/>
      <protection hidden="1"/>
    </xf>
    <xf numFmtId="165" fontId="7" fillId="33" borderId="31" xfId="0" applyNumberFormat="1" applyFont="1" applyFill="1" applyBorder="1" applyAlignment="1" applyProtection="1">
      <alignment/>
      <protection hidden="1"/>
    </xf>
    <xf numFmtId="4" fontId="7" fillId="33" borderId="32" xfId="0" applyNumberFormat="1" applyFont="1" applyFill="1" applyBorder="1" applyAlignment="1" applyProtection="1">
      <alignment/>
      <protection hidden="1"/>
    </xf>
    <xf numFmtId="0" fontId="11" fillId="0" borderId="21" xfId="0" applyFont="1" applyBorder="1" applyAlignment="1" applyProtection="1">
      <alignment/>
      <protection hidden="1"/>
    </xf>
    <xf numFmtId="4" fontId="4" fillId="0" borderId="31" xfId="0" applyNumberFormat="1" applyFont="1" applyBorder="1" applyAlignment="1" applyProtection="1">
      <alignment/>
      <protection hidden="1"/>
    </xf>
    <xf numFmtId="12" fontId="4" fillId="0" borderId="31" xfId="0" applyNumberFormat="1" applyFont="1" applyBorder="1" applyAlignment="1" applyProtection="1">
      <alignment horizontal="center"/>
      <protection hidden="1"/>
    </xf>
    <xf numFmtId="165" fontId="4" fillId="0" borderId="31" xfId="0" applyNumberFormat="1" applyFont="1" applyBorder="1" applyAlignment="1" applyProtection="1">
      <alignment/>
      <protection hidden="1"/>
    </xf>
    <xf numFmtId="4" fontId="4" fillId="0" borderId="32" xfId="0" applyNumberFormat="1" applyFont="1" applyBorder="1" applyAlignment="1" applyProtection="1">
      <alignment/>
      <protection hidden="1"/>
    </xf>
    <xf numFmtId="4" fontId="50" fillId="0" borderId="19" xfId="0" applyNumberFormat="1" applyFont="1" applyBorder="1" applyAlignment="1" applyProtection="1">
      <alignment/>
      <protection hidden="1"/>
    </xf>
    <xf numFmtId="4" fontId="50" fillId="0" borderId="21" xfId="0" applyNumberFormat="1" applyFont="1" applyBorder="1" applyAlignment="1" applyProtection="1">
      <alignment/>
      <protection hidden="1"/>
    </xf>
    <xf numFmtId="4" fontId="0" fillId="0" borderId="0" xfId="0" applyNumberFormat="1" applyFont="1" applyBorder="1" applyAlignment="1" applyProtection="1">
      <alignment/>
      <protection/>
    </xf>
    <xf numFmtId="0" fontId="7" fillId="0" borderId="13" xfId="0" applyFont="1" applyBorder="1" applyAlignment="1" applyProtection="1">
      <alignment/>
      <protection locked="0"/>
    </xf>
    <xf numFmtId="0" fontId="7" fillId="0" borderId="46" xfId="0" applyFont="1" applyBorder="1" applyAlignment="1" applyProtection="1">
      <alignment vertical="center"/>
      <protection locked="0"/>
    </xf>
    <xf numFmtId="0" fontId="7" fillId="0" borderId="13" xfId="0" applyFont="1" applyBorder="1" applyAlignment="1" applyProtection="1">
      <alignment vertical="center"/>
      <protection locked="0"/>
    </xf>
    <xf numFmtId="0" fontId="4" fillId="0" borderId="44" xfId="0" applyFont="1" applyBorder="1" applyAlignment="1" applyProtection="1">
      <alignment/>
      <protection/>
    </xf>
    <xf numFmtId="0" fontId="0" fillId="0" borderId="45" xfId="0" applyBorder="1" applyAlignment="1">
      <alignment/>
    </xf>
    <xf numFmtId="0" fontId="4" fillId="0" borderId="0" xfId="0" applyFont="1" applyAlignment="1" applyProtection="1">
      <alignment horizontal="right" vertical="center"/>
      <protection/>
    </xf>
    <xf numFmtId="0" fontId="0" fillId="0" borderId="0" xfId="0" applyAlignment="1" applyProtection="1">
      <alignment horizontal="right" vertical="center"/>
      <protection/>
    </xf>
    <xf numFmtId="0" fontId="4" fillId="0" borderId="0" xfId="0" applyFont="1" applyAlignment="1" applyProtection="1">
      <alignment horizontal="right"/>
      <protection/>
    </xf>
    <xf numFmtId="0" fontId="0" fillId="0" borderId="0" xfId="0" applyAlignment="1" applyProtection="1">
      <alignment/>
      <protection/>
    </xf>
    <xf numFmtId="0" fontId="0" fillId="0" borderId="0" xfId="0" applyAlignment="1" applyProtection="1">
      <alignment horizontal="right"/>
      <protection/>
    </xf>
    <xf numFmtId="0" fontId="4" fillId="0" borderId="24" xfId="0" applyFont="1" applyBorder="1" applyAlignment="1" applyProtection="1">
      <alignment horizontal="center" vertical="center"/>
      <protection/>
    </xf>
    <xf numFmtId="0" fontId="0" fillId="0" borderId="34" xfId="0" applyBorder="1" applyAlignment="1">
      <alignment/>
    </xf>
    <xf numFmtId="0" fontId="4" fillId="0" borderId="33" xfId="0" applyFont="1" applyBorder="1" applyAlignment="1" applyProtection="1">
      <alignment/>
      <protection/>
    </xf>
    <xf numFmtId="0" fontId="0" fillId="0" borderId="30" xfId="0" applyBorder="1" applyAlignment="1">
      <alignment/>
    </xf>
    <xf numFmtId="0" fontId="4" fillId="0" borderId="0" xfId="0" applyFont="1" applyBorder="1" applyAlignment="1" applyProtection="1">
      <alignment horizontal="right"/>
      <protection/>
    </xf>
    <xf numFmtId="0" fontId="4" fillId="0" borderId="29" xfId="0" applyFont="1" applyBorder="1" applyAlignment="1" applyProtection="1">
      <alignment horizontal="center" vertical="center" wrapText="1"/>
      <protection/>
    </xf>
    <xf numFmtId="0" fontId="0" fillId="0" borderId="38" xfId="0" applyBorder="1" applyAlignment="1">
      <alignment vertical="center"/>
    </xf>
    <xf numFmtId="0" fontId="7" fillId="0" borderId="13" xfId="0" applyFont="1" applyBorder="1" applyAlignment="1" applyProtection="1">
      <alignment/>
      <protection locked="0"/>
    </xf>
    <xf numFmtId="0" fontId="6" fillId="0" borderId="13" xfId="0" applyFont="1" applyBorder="1" applyAlignment="1" applyProtection="1">
      <alignment/>
      <protection locked="0"/>
    </xf>
    <xf numFmtId="0" fontId="7" fillId="0" borderId="13" xfId="0" applyFont="1" applyBorder="1" applyAlignment="1" applyProtection="1">
      <alignment horizontal="left" vertical="center"/>
      <protection locked="0"/>
    </xf>
    <xf numFmtId="0" fontId="0" fillId="0" borderId="13" xfId="0" applyBorder="1" applyAlignment="1" applyProtection="1">
      <alignment vertical="center"/>
      <protection locked="0"/>
    </xf>
    <xf numFmtId="0" fontId="4" fillId="0" borderId="21" xfId="0" applyFont="1" applyBorder="1" applyAlignment="1" applyProtection="1">
      <alignment vertical="center"/>
      <protection/>
    </xf>
    <xf numFmtId="0" fontId="0" fillId="0" borderId="37" xfId="0" applyBorder="1" applyAlignment="1">
      <alignment vertical="center"/>
    </xf>
    <xf numFmtId="0" fontId="4" fillId="0" borderId="43" xfId="0" applyFont="1" applyBorder="1" applyAlignment="1" applyProtection="1">
      <alignment vertical="center" wrapText="1"/>
      <protection/>
    </xf>
    <xf numFmtId="0" fontId="0" fillId="0" borderId="47" xfId="0"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4" fillId="0" borderId="43" xfId="0" applyFont="1" applyBorder="1" applyAlignment="1" applyProtection="1">
      <alignment vertical="center"/>
      <protection/>
    </xf>
    <xf numFmtId="0" fontId="0" fillId="0" borderId="47"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4" fillId="0" borderId="43" xfId="0" applyFont="1" applyBorder="1" applyAlignment="1" applyProtection="1">
      <alignment horizontal="left" vertical="center" wrapText="1"/>
      <protection/>
    </xf>
    <xf numFmtId="0" fontId="0" fillId="0" borderId="47"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6" fillId="0" borderId="0" xfId="0" applyFont="1" applyAlignment="1" applyProtection="1">
      <alignment horizontal="center"/>
      <protection/>
    </xf>
    <xf numFmtId="0" fontId="4" fillId="0" borderId="48" xfId="0" applyFont="1" applyBorder="1" applyAlignment="1" applyProtection="1">
      <alignment vertical="center" wrapText="1"/>
      <protection/>
    </xf>
    <xf numFmtId="0" fontId="4" fillId="0" borderId="48" xfId="0" applyFont="1" applyBorder="1" applyAlignment="1" applyProtection="1">
      <alignment vertical="center"/>
      <protection/>
    </xf>
    <xf numFmtId="0" fontId="4" fillId="0" borderId="49" xfId="0" applyFont="1" applyBorder="1" applyAlignment="1" applyProtection="1">
      <alignment vertical="center"/>
      <protection/>
    </xf>
    <xf numFmtId="0" fontId="7" fillId="0" borderId="13" xfId="0" applyNumberFormat="1" applyFont="1" applyBorder="1" applyAlignment="1" applyProtection="1">
      <alignment horizontal="left" vertical="center"/>
      <protection locked="0"/>
    </xf>
    <xf numFmtId="0" fontId="4" fillId="0" borderId="0" xfId="0" applyFont="1" applyAlignment="1">
      <alignment vertical="center"/>
    </xf>
    <xf numFmtId="0" fontId="4" fillId="0" borderId="48" xfId="0" applyFont="1" applyBorder="1" applyAlignment="1">
      <alignment vertical="center" wrapText="1"/>
    </xf>
    <xf numFmtId="0" fontId="4" fillId="0" borderId="48" xfId="0" applyFont="1" applyBorder="1" applyAlignment="1">
      <alignment vertical="center"/>
    </xf>
    <xf numFmtId="0" fontId="4" fillId="0" borderId="49" xfId="0" applyFont="1" applyBorder="1" applyAlignment="1">
      <alignment vertical="center"/>
    </xf>
    <xf numFmtId="0" fontId="4" fillId="0" borderId="16" xfId="0" applyFont="1" applyBorder="1" applyAlignment="1">
      <alignment vertical="center" wrapText="1"/>
    </xf>
    <xf numFmtId="0" fontId="4" fillId="0" borderId="39" xfId="0" applyFont="1" applyBorder="1" applyAlignment="1">
      <alignment vertical="center" wrapText="1"/>
    </xf>
    <xf numFmtId="0" fontId="4" fillId="0" borderId="12" xfId="0" applyFont="1" applyBorder="1" applyAlignment="1">
      <alignment vertical="center"/>
    </xf>
    <xf numFmtId="0" fontId="6" fillId="0" borderId="0" xfId="0" applyFont="1" applyAlignment="1">
      <alignment horizontal="center"/>
    </xf>
    <xf numFmtId="0" fontId="4" fillId="0" borderId="0" xfId="0" applyFont="1" applyAlignment="1">
      <alignment/>
    </xf>
    <xf numFmtId="0" fontId="0" fillId="0" borderId="0" xfId="0"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47">
    <dxf>
      <font>
        <b/>
        <i val="0"/>
      </font>
      <fill>
        <patternFill>
          <bgColor indexed="41"/>
        </patternFill>
      </fill>
    </dxf>
    <dxf>
      <font>
        <b/>
        <i val="0"/>
      </font>
      <fill>
        <patternFill>
          <bgColor indexed="41"/>
        </patternFill>
      </fill>
    </dxf>
    <dxf>
      <font>
        <b/>
        <i val="0"/>
      </font>
      <fill>
        <patternFill>
          <bgColor indexed="41"/>
        </patternFill>
      </fill>
    </dxf>
    <dxf>
      <font>
        <b/>
        <i val="0"/>
      </font>
      <fill>
        <patternFill>
          <bgColor indexed="41"/>
        </patternFill>
      </fill>
    </dxf>
    <dxf>
      <font>
        <b/>
        <i val="0"/>
      </font>
      <fill>
        <patternFill>
          <bgColor indexed="41"/>
        </patternFill>
      </fill>
    </dxf>
    <dxf>
      <font>
        <b/>
        <i val="0"/>
      </font>
      <fill>
        <patternFill>
          <bgColor indexed="41"/>
        </patternFill>
      </fill>
    </dxf>
    <dxf>
      <font>
        <b val="0"/>
        <i val="0"/>
      </font>
      <fill>
        <patternFill>
          <bgColor indexed="41"/>
        </patternFill>
      </fill>
    </dxf>
    <dxf>
      <font>
        <b/>
        <i val="0"/>
      </font>
      <fill>
        <patternFill>
          <bgColor indexed="41"/>
        </patternFill>
      </fill>
    </dxf>
    <dxf>
      <font>
        <b/>
        <i val="0"/>
      </font>
      <fill>
        <patternFill>
          <bgColor indexed="41"/>
        </patternFill>
      </fill>
    </dxf>
    <dxf>
      <font>
        <b/>
        <i val="0"/>
      </font>
      <fill>
        <patternFill>
          <bgColor indexed="41"/>
        </patternFill>
      </fill>
    </dxf>
    <dxf>
      <font>
        <b/>
        <i val="0"/>
      </font>
      <fill>
        <patternFill>
          <bgColor indexed="41"/>
        </patternFill>
      </fill>
    </dxf>
    <dxf>
      <font>
        <b/>
        <i val="0"/>
      </font>
      <fill>
        <patternFill>
          <bgColor indexed="41"/>
        </patternFill>
      </fill>
    </dxf>
    <dxf>
      <font>
        <b/>
        <i val="0"/>
      </font>
      <fill>
        <patternFill>
          <bgColor indexed="41"/>
        </patternFill>
      </fill>
    </dxf>
    <dxf>
      <font>
        <b/>
        <i val="0"/>
      </font>
      <fill>
        <patternFill>
          <bgColor indexed="41"/>
        </patternFill>
      </fill>
    </dxf>
    <dxf>
      <fill>
        <patternFill>
          <bgColor indexed="41"/>
        </patternFill>
      </fill>
    </dxf>
    <dxf>
      <font>
        <b/>
        <i val="0"/>
      </font>
      <fill>
        <patternFill>
          <bgColor indexed="41"/>
        </patternFill>
      </fill>
    </dxf>
    <dxf>
      <fill>
        <patternFill>
          <bgColor indexed="22"/>
        </patternFill>
      </fill>
    </dxf>
    <dxf>
      <font>
        <b/>
        <i val="0"/>
      </font>
      <fill>
        <patternFill>
          <bgColor indexed="41"/>
        </patternFill>
      </fill>
    </dxf>
    <dxf>
      <font>
        <b/>
        <i val="0"/>
      </font>
      <fill>
        <patternFill>
          <bgColor indexed="41"/>
        </patternFill>
      </fill>
    </dxf>
    <dxf>
      <font>
        <b/>
        <i val="0"/>
      </font>
      <fill>
        <patternFill>
          <bgColor indexed="41"/>
        </patternFill>
      </fill>
    </dxf>
    <dxf>
      <font>
        <b/>
        <i val="0"/>
      </font>
      <fill>
        <patternFill>
          <bgColor indexed="41"/>
        </patternFill>
      </fill>
    </dxf>
    <dxf>
      <font>
        <b/>
        <i val="0"/>
      </font>
      <fill>
        <patternFill>
          <bgColor indexed="41"/>
        </patternFill>
      </fill>
    </dxf>
    <dxf>
      <font>
        <b/>
        <i val="0"/>
      </font>
      <fill>
        <patternFill>
          <bgColor indexed="41"/>
        </patternFill>
      </fill>
    </dxf>
    <dxf>
      <font>
        <b/>
        <i val="0"/>
      </font>
      <fill>
        <patternFill>
          <bgColor indexed="41"/>
        </patternFill>
      </fill>
    </dxf>
    <dxf>
      <font>
        <b/>
        <i val="0"/>
      </font>
      <fill>
        <patternFill>
          <bgColor indexed="41"/>
        </patternFill>
      </fill>
    </dxf>
    <dxf>
      <font>
        <b/>
        <i val="0"/>
      </font>
      <fill>
        <patternFill>
          <bgColor indexed="41"/>
        </patternFill>
      </fill>
    </dxf>
    <dxf>
      <font>
        <b/>
        <i val="0"/>
      </font>
      <fill>
        <patternFill>
          <bgColor indexed="41"/>
        </patternFill>
      </fill>
    </dxf>
    <dxf>
      <font>
        <b/>
        <i val="0"/>
      </font>
      <fill>
        <patternFill>
          <bgColor indexed="41"/>
        </patternFill>
      </fill>
    </dxf>
    <dxf>
      <font>
        <b/>
        <i val="0"/>
      </font>
      <fill>
        <patternFill>
          <bgColor indexed="41"/>
        </patternFill>
      </fill>
    </dxf>
    <dxf>
      <fill>
        <patternFill>
          <bgColor indexed="41"/>
        </patternFill>
      </fill>
    </dxf>
    <dxf>
      <font>
        <b/>
        <i val="0"/>
      </font>
      <fill>
        <patternFill>
          <bgColor indexed="41"/>
        </patternFill>
      </fill>
    </dxf>
    <dxf>
      <fill>
        <patternFill>
          <bgColor indexed="22"/>
        </patternFill>
      </fill>
    </dxf>
    <dxf>
      <font>
        <b/>
        <i val="0"/>
      </font>
      <fill>
        <patternFill>
          <bgColor indexed="41"/>
        </patternFill>
      </fill>
    </dxf>
    <dxf>
      <font>
        <b/>
        <i val="0"/>
      </font>
      <fill>
        <patternFill>
          <bgColor indexed="41"/>
        </patternFill>
      </fill>
    </dxf>
    <dxf>
      <font>
        <b/>
        <i val="0"/>
      </font>
      <fill>
        <patternFill>
          <bgColor indexed="41"/>
        </patternFill>
      </fill>
    </dxf>
    <dxf>
      <font>
        <b/>
        <i val="0"/>
      </font>
      <fill>
        <patternFill>
          <bgColor indexed="41"/>
        </patternFill>
      </fill>
    </dxf>
    <dxf>
      <font>
        <b val="0"/>
        <i val="0"/>
      </font>
      <fill>
        <patternFill>
          <bgColor indexed="41"/>
        </patternFill>
      </fill>
    </dxf>
    <dxf>
      <font>
        <b/>
        <i val="0"/>
      </font>
      <fill>
        <patternFill>
          <bgColor indexed="41"/>
        </patternFill>
      </fill>
    </dxf>
    <dxf>
      <font>
        <b/>
        <i val="0"/>
      </font>
      <fill>
        <patternFill>
          <bgColor indexed="41"/>
        </patternFill>
      </fill>
    </dxf>
    <dxf>
      <font>
        <b/>
        <i val="0"/>
      </font>
      <fill>
        <patternFill>
          <bgColor indexed="41"/>
        </patternFill>
      </fill>
    </dxf>
    <dxf>
      <font>
        <b/>
        <i val="0"/>
      </font>
      <fill>
        <patternFill>
          <bgColor indexed="41"/>
        </patternFill>
      </fill>
    </dxf>
    <dxf>
      <font>
        <b/>
        <i val="0"/>
      </font>
      <fill>
        <patternFill>
          <bgColor indexed="41"/>
        </patternFill>
      </fill>
    </dxf>
    <dxf>
      <fill>
        <patternFill>
          <bgColor indexed="41"/>
        </patternFill>
      </fill>
    </dxf>
    <dxf>
      <font>
        <b/>
        <i val="0"/>
      </font>
      <fill>
        <patternFill>
          <bgColor indexed="41"/>
        </patternFill>
      </fill>
    </dxf>
    <dxf>
      <font>
        <b val="0"/>
        <i val="0"/>
      </font>
      <fill>
        <patternFill>
          <bgColor indexed="41"/>
        </patternFill>
      </fill>
    </dxf>
    <dxf>
      <font>
        <b/>
        <i val="0"/>
      </font>
      <fill>
        <patternFill>
          <bgColor indexed="41"/>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638175</xdr:colOff>
      <xdr:row>3</xdr:row>
      <xdr:rowOff>47625</xdr:rowOff>
    </xdr:to>
    <xdr:pic>
      <xdr:nvPicPr>
        <xdr:cNvPr id="1" name="Image 8" descr="logo_etat_FR.bmp"/>
        <xdr:cNvPicPr preferRelativeResize="1">
          <a:picLocks noChangeAspect="1"/>
        </xdr:cNvPicPr>
      </xdr:nvPicPr>
      <xdr:blipFill>
        <a:blip r:embed="rId1"/>
        <a:stretch>
          <a:fillRect/>
        </a:stretch>
      </xdr:blipFill>
      <xdr:spPr>
        <a:xfrm>
          <a:off x="0" y="0"/>
          <a:ext cx="952500" cy="781050"/>
        </a:xfrm>
        <a:prstGeom prst="rect">
          <a:avLst/>
        </a:prstGeom>
        <a:noFill/>
        <a:ln w="9525" cmpd="sng">
          <a:noFill/>
        </a:ln>
      </xdr:spPr>
    </xdr:pic>
    <xdr:clientData/>
  </xdr:twoCellAnchor>
  <xdr:twoCellAnchor>
    <xdr:from>
      <xdr:col>6</xdr:col>
      <xdr:colOff>9525</xdr:colOff>
      <xdr:row>0</xdr:row>
      <xdr:rowOff>0</xdr:rowOff>
    </xdr:from>
    <xdr:to>
      <xdr:col>10</xdr:col>
      <xdr:colOff>523875</xdr:colOff>
      <xdr:row>5</xdr:row>
      <xdr:rowOff>66675</xdr:rowOff>
    </xdr:to>
    <xdr:sp>
      <xdr:nvSpPr>
        <xdr:cNvPr id="2" name="ZoneTexte 3"/>
        <xdr:cNvSpPr txBox="1">
          <a:spLocks noChangeArrowheads="1"/>
        </xdr:cNvSpPr>
      </xdr:nvSpPr>
      <xdr:spPr>
        <a:xfrm>
          <a:off x="3990975" y="0"/>
          <a:ext cx="2457450" cy="1266825"/>
        </a:xfrm>
        <a:prstGeom prst="rect">
          <a:avLst/>
        </a:prstGeom>
        <a:noFill/>
        <a:ln w="9525" cmpd="sng">
          <a:noFill/>
        </a:ln>
      </xdr:spPr>
      <xdr:txBody>
        <a:bodyPr vertOverflow="clip" wrap="square" lIns="0" tIns="0" rIns="0" bIns="0"/>
        <a:p>
          <a:pPr algn="l">
            <a:defRPr/>
          </a:pPr>
          <a:r>
            <a:rPr lang="en-US" cap="none" sz="800" b="1" i="0" u="none" baseline="0">
              <a:solidFill>
                <a:srgbClr val="000000"/>
              </a:solidFill>
              <a:latin typeface="Arial"/>
              <a:ea typeface="Arial"/>
              <a:cs typeface="Arial"/>
            </a:rPr>
            <a:t>Service cantonal des contributions </a:t>
          </a:r>
          <a:r>
            <a:rPr lang="en-US" cap="none" sz="800" b="0" i="0" u="none" baseline="0">
              <a:solidFill>
                <a:srgbClr val="000000"/>
              </a:solidFill>
              <a:latin typeface="Arial"/>
              <a:ea typeface="Arial"/>
              <a:cs typeface="Arial"/>
            </a:rPr>
            <a:t>SCC
</a:t>
          </a:r>
          <a:r>
            <a:rPr lang="en-US" cap="none" sz="800" b="1" i="0" u="none" baseline="0">
              <a:solidFill>
                <a:srgbClr val="000000"/>
              </a:solidFill>
              <a:latin typeface="Arial"/>
              <a:ea typeface="Arial"/>
              <a:cs typeface="Arial"/>
            </a:rPr>
            <a:t>Kantonale Steuerverwaltung </a:t>
          </a:r>
          <a:r>
            <a:rPr lang="en-US" cap="none" sz="800" b="0" i="0" u="none" baseline="0">
              <a:solidFill>
                <a:srgbClr val="000000"/>
              </a:solidFill>
              <a:latin typeface="Arial"/>
              <a:ea typeface="Arial"/>
              <a:cs typeface="Arial"/>
            </a:rPr>
            <a:t>KSTV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Rue Joseph-Piller 13, Case</a:t>
          </a:r>
          <a:r>
            <a:rPr lang="en-US" cap="none" sz="800" b="0" i="0" u="none" baseline="0">
              <a:solidFill>
                <a:srgbClr val="000000"/>
              </a:solidFill>
              <a:latin typeface="Arial"/>
              <a:ea typeface="Arial"/>
              <a:cs typeface="Arial"/>
            </a:rPr>
            <a:t> postale, 1701 Fribourg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 +41 26 305 33 00
</a:t>
          </a:r>
          <a:r>
            <a:rPr lang="en-US" cap="none" sz="800" b="0" i="0" u="none" baseline="0">
              <a:solidFill>
                <a:srgbClr val="000000"/>
              </a:solidFill>
              <a:latin typeface="Arial"/>
              <a:ea typeface="Arial"/>
              <a:cs typeface="Arial"/>
            </a:rPr>
            <a:t>www.fr.ch/scc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123825</xdr:colOff>
      <xdr:row>2</xdr:row>
      <xdr:rowOff>76200</xdr:rowOff>
    </xdr:to>
    <xdr:pic>
      <xdr:nvPicPr>
        <xdr:cNvPr id="1" name="Image 5"/>
        <xdr:cNvPicPr preferRelativeResize="1">
          <a:picLocks noChangeAspect="1"/>
        </xdr:cNvPicPr>
      </xdr:nvPicPr>
      <xdr:blipFill>
        <a:blip r:embed="rId1"/>
        <a:stretch>
          <a:fillRect/>
        </a:stretch>
      </xdr:blipFill>
      <xdr:spPr>
        <a:xfrm>
          <a:off x="0" y="0"/>
          <a:ext cx="43815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1"/>
  <dimension ref="A1:P66"/>
  <sheetViews>
    <sheetView showGridLines="0" showZeros="0" tabSelected="1" zoomScale="150" zoomScaleNormal="150" zoomScalePageLayoutView="0" workbookViewId="0" topLeftCell="A1">
      <selection activeCell="C8" sqref="C8:E8"/>
    </sheetView>
  </sheetViews>
  <sheetFormatPr defaultColWidth="11.421875" defaultRowHeight="12.75"/>
  <cols>
    <col min="1" max="1" width="4.7109375" style="0" customWidth="1"/>
    <col min="2" max="2" width="18.8515625" style="0" customWidth="1"/>
    <col min="3" max="3" width="11.28125" style="0" customWidth="1"/>
    <col min="4" max="4" width="10.28125" style="0" customWidth="1"/>
    <col min="5" max="5" width="4.28125" style="0" customWidth="1"/>
    <col min="6" max="6" width="10.28125" style="0" customWidth="1"/>
    <col min="7" max="7" width="4.28125" style="0" customWidth="1"/>
    <col min="8" max="8" width="10.28125" style="0" customWidth="1"/>
    <col min="9" max="9" width="4.28125" style="0" customWidth="1"/>
    <col min="10" max="10" width="10.28125" style="0" customWidth="1"/>
    <col min="11" max="11" width="8.28125" style="0" customWidth="1"/>
  </cols>
  <sheetData>
    <row r="1" spans="1:12" s="2" customFormat="1" ht="20.25" customHeight="1">
      <c r="A1" s="1"/>
      <c r="H1" s="3"/>
      <c r="K1" s="5"/>
      <c r="L1" s="49"/>
    </row>
    <row r="2" spans="1:12" s="2" customFormat="1" ht="18.75" customHeight="1">
      <c r="A2" s="1"/>
      <c r="H2" s="3"/>
      <c r="K2" s="5"/>
      <c r="L2" s="49"/>
    </row>
    <row r="3" spans="1:12" s="2" customFormat="1" ht="18.75" customHeight="1">
      <c r="A3" s="6"/>
      <c r="B3" s="7"/>
      <c r="C3" s="7"/>
      <c r="D3" s="7"/>
      <c r="E3" s="7"/>
      <c r="F3" s="7"/>
      <c r="G3" s="7"/>
      <c r="H3" s="116"/>
      <c r="I3" s="7"/>
      <c r="J3" s="7"/>
      <c r="K3" s="7"/>
      <c r="L3" s="50"/>
    </row>
    <row r="4" spans="1:12" s="11" customFormat="1" ht="11.25">
      <c r="A4" s="69"/>
      <c r="B4" s="69"/>
      <c r="C4" s="69"/>
      <c r="D4" s="69"/>
      <c r="E4" s="69"/>
      <c r="F4" s="69"/>
      <c r="G4" s="69"/>
      <c r="H4" s="69"/>
      <c r="I4" s="69"/>
      <c r="J4" s="69"/>
      <c r="K4" s="69"/>
      <c r="L4" s="51"/>
    </row>
    <row r="5" spans="1:12" s="11" customFormat="1" ht="25.5" customHeight="1">
      <c r="A5" s="69"/>
      <c r="B5" s="69"/>
      <c r="C5" s="69"/>
      <c r="D5" s="69"/>
      <c r="E5" s="69"/>
      <c r="F5" s="69"/>
      <c r="G5" s="69"/>
      <c r="H5" s="69"/>
      <c r="I5" s="69"/>
      <c r="J5" s="69"/>
      <c r="K5" s="69"/>
      <c r="L5" s="51"/>
    </row>
    <row r="6" spans="1:12" s="11" customFormat="1" ht="12.75">
      <c r="A6" s="152" t="s">
        <v>28</v>
      </c>
      <c r="B6" s="152"/>
      <c r="C6" s="152"/>
      <c r="D6" s="152"/>
      <c r="E6" s="152"/>
      <c r="F6" s="152"/>
      <c r="G6" s="152"/>
      <c r="H6" s="152"/>
      <c r="I6" s="152"/>
      <c r="J6" s="152"/>
      <c r="K6" s="152"/>
      <c r="L6" s="51"/>
    </row>
    <row r="7" spans="1:12" s="11" customFormat="1" ht="11.25">
      <c r="A7" s="69"/>
      <c r="B7" s="69"/>
      <c r="C7" s="69"/>
      <c r="D7" s="69"/>
      <c r="E7" s="69"/>
      <c r="F7" s="69"/>
      <c r="G7" s="69"/>
      <c r="H7" s="69"/>
      <c r="I7" s="69"/>
      <c r="J7" s="69"/>
      <c r="K7" s="69"/>
      <c r="L7" s="51"/>
    </row>
    <row r="8" spans="1:12" s="11" customFormat="1" ht="12.75">
      <c r="A8" s="122" t="s">
        <v>7</v>
      </c>
      <c r="B8" s="122"/>
      <c r="C8" s="156"/>
      <c r="D8" s="137"/>
      <c r="E8" s="137"/>
      <c r="F8" s="122" t="s">
        <v>29</v>
      </c>
      <c r="G8" s="123"/>
      <c r="H8" s="123"/>
      <c r="I8" s="136"/>
      <c r="J8" s="137"/>
      <c r="K8" s="137"/>
      <c r="L8" s="51"/>
    </row>
    <row r="9" spans="1:12" s="11" customFormat="1" ht="5.25" customHeight="1">
      <c r="A9" s="69"/>
      <c r="B9" s="69"/>
      <c r="C9" s="69"/>
      <c r="D9" s="69"/>
      <c r="E9" s="69"/>
      <c r="F9" s="69"/>
      <c r="G9" s="69"/>
      <c r="H9" s="69"/>
      <c r="I9" s="69"/>
      <c r="J9" s="69"/>
      <c r="K9" s="69"/>
      <c r="L9" s="51"/>
    </row>
    <row r="10" spans="1:12" s="11" customFormat="1" ht="7.5" customHeight="1">
      <c r="A10" s="122"/>
      <c r="B10" s="122"/>
      <c r="C10" s="69"/>
      <c r="D10" s="69"/>
      <c r="E10" s="69"/>
      <c r="F10" s="69"/>
      <c r="G10" s="69"/>
      <c r="H10" s="69"/>
      <c r="I10" s="69"/>
      <c r="J10" s="69"/>
      <c r="K10" s="69"/>
      <c r="L10" s="51"/>
    </row>
    <row r="11" spans="1:12" s="11" customFormat="1" ht="11.25" customHeight="1">
      <c r="A11" s="122" t="s">
        <v>30</v>
      </c>
      <c r="B11" s="122"/>
      <c r="C11" s="119"/>
      <c r="D11" s="119"/>
      <c r="E11" s="119"/>
      <c r="F11" s="122" t="s">
        <v>31</v>
      </c>
      <c r="G11" s="123"/>
      <c r="H11" s="123"/>
      <c r="I11" s="136"/>
      <c r="J11" s="137"/>
      <c r="K11" s="137"/>
      <c r="L11" s="51"/>
    </row>
    <row r="12" spans="1:12" s="11" customFormat="1" ht="9" customHeight="1">
      <c r="A12" s="69"/>
      <c r="B12" s="69"/>
      <c r="C12" s="69"/>
      <c r="D12" s="69"/>
      <c r="E12" s="69"/>
      <c r="F12" s="69"/>
      <c r="G12" s="69"/>
      <c r="H12" s="69"/>
      <c r="I12" s="69"/>
      <c r="J12" s="69"/>
      <c r="K12" s="69"/>
      <c r="L12" s="51"/>
    </row>
    <row r="13" spans="1:12" s="11" customFormat="1" ht="15.75" customHeight="1">
      <c r="A13" s="124" t="s">
        <v>32</v>
      </c>
      <c r="B13" s="126"/>
      <c r="C13" s="117"/>
      <c r="D13" s="124"/>
      <c r="E13" s="124"/>
      <c r="F13" s="87"/>
      <c r="G13" s="124" t="s">
        <v>38</v>
      </c>
      <c r="H13" s="124"/>
      <c r="I13" s="136"/>
      <c r="J13" s="137"/>
      <c r="K13" s="137"/>
      <c r="L13" s="51"/>
    </row>
    <row r="14" spans="1:12" s="11" customFormat="1" ht="21.75" customHeight="1">
      <c r="A14" s="124" t="s">
        <v>33</v>
      </c>
      <c r="B14" s="125"/>
      <c r="C14" s="134"/>
      <c r="D14" s="135"/>
      <c r="E14" s="135"/>
      <c r="F14" s="135"/>
      <c r="G14" s="135"/>
      <c r="H14" s="135"/>
      <c r="I14" s="135"/>
      <c r="J14" s="135"/>
      <c r="K14" s="135"/>
      <c r="L14" s="51"/>
    </row>
    <row r="15" spans="1:12" s="11" customFormat="1" ht="9.75" customHeight="1">
      <c r="A15" s="83"/>
      <c r="B15" s="84"/>
      <c r="C15" s="86"/>
      <c r="D15" s="88"/>
      <c r="E15" s="88"/>
      <c r="F15" s="88"/>
      <c r="G15" s="88"/>
      <c r="H15" s="88"/>
      <c r="I15" s="88"/>
      <c r="J15" s="88"/>
      <c r="K15" s="88"/>
      <c r="L15" s="51"/>
    </row>
    <row r="16" spans="1:12" s="11" customFormat="1" ht="10.5" customHeight="1">
      <c r="A16" s="83"/>
      <c r="B16" s="83" t="s">
        <v>40</v>
      </c>
      <c r="C16" s="131" t="s">
        <v>41</v>
      </c>
      <c r="D16" s="131"/>
      <c r="E16" s="85">
        <v>1</v>
      </c>
      <c r="F16" s="131" t="s">
        <v>42</v>
      </c>
      <c r="G16" s="131"/>
      <c r="H16" s="131"/>
      <c r="I16" s="86"/>
      <c r="J16" s="86"/>
      <c r="K16" s="86"/>
      <c r="L16" s="51"/>
    </row>
    <row r="17" spans="1:12" s="11" customFormat="1" ht="12" thickBot="1">
      <c r="A17" s="69"/>
      <c r="B17" s="69"/>
      <c r="C17" s="69"/>
      <c r="D17" s="69"/>
      <c r="E17" s="69"/>
      <c r="F17" s="69"/>
      <c r="G17" s="69"/>
      <c r="H17" s="69"/>
      <c r="I17" s="69"/>
      <c r="J17" s="69"/>
      <c r="K17" s="69"/>
      <c r="L17" s="51"/>
    </row>
    <row r="18" spans="1:11" s="11" customFormat="1" ht="22.5" customHeight="1" thickTop="1">
      <c r="A18" s="70"/>
      <c r="B18" s="153" t="s">
        <v>35</v>
      </c>
      <c r="C18" s="154"/>
      <c r="D18" s="154" t="s">
        <v>34</v>
      </c>
      <c r="E18" s="154"/>
      <c r="F18" s="154"/>
      <c r="G18" s="154"/>
      <c r="H18" s="154"/>
      <c r="I18" s="154"/>
      <c r="J18" s="154"/>
      <c r="K18" s="155"/>
    </row>
    <row r="19" spans="1:11" s="11" customFormat="1" ht="16.5" customHeight="1">
      <c r="A19" s="127" t="s">
        <v>3</v>
      </c>
      <c r="B19" s="82" t="s">
        <v>17</v>
      </c>
      <c r="C19" s="118"/>
      <c r="D19" s="138" t="s">
        <v>5</v>
      </c>
      <c r="E19" s="140" t="s">
        <v>36</v>
      </c>
      <c r="F19" s="141"/>
      <c r="G19" s="144" t="s">
        <v>37</v>
      </c>
      <c r="H19" s="145"/>
      <c r="I19" s="148" t="s">
        <v>39</v>
      </c>
      <c r="J19" s="149"/>
      <c r="K19" s="132" t="s">
        <v>43</v>
      </c>
    </row>
    <row r="20" spans="1:11" s="11" customFormat="1" ht="6" customHeight="1" thickBot="1">
      <c r="A20" s="128"/>
      <c r="C20" s="71"/>
      <c r="D20" s="139"/>
      <c r="E20" s="142"/>
      <c r="F20" s="143"/>
      <c r="G20" s="146"/>
      <c r="H20" s="147"/>
      <c r="I20" s="150"/>
      <c r="J20" s="151"/>
      <c r="K20" s="133"/>
    </row>
    <row r="21" spans="1:11" s="11" customFormat="1" ht="11.25" customHeight="1" thickTop="1">
      <c r="A21" s="72">
        <v>1</v>
      </c>
      <c r="B21" s="73" t="s">
        <v>23</v>
      </c>
      <c r="C21" s="74"/>
      <c r="D21" s="114">
        <f>IF((F22+H22+J22+K22)&gt;D22+0.1,"Achtung! Summe der Kosten übertrifft das Total!","")</f>
      </c>
      <c r="E21" s="91"/>
      <c r="F21" s="92"/>
      <c r="G21" s="93"/>
      <c r="H21" s="94"/>
      <c r="I21" s="91"/>
      <c r="J21" s="92"/>
      <c r="K21" s="95"/>
    </row>
    <row r="22" spans="1:11" s="11" customFormat="1" ht="11.25" customHeight="1">
      <c r="A22" s="75"/>
      <c r="B22" s="76" t="s">
        <v>24</v>
      </c>
      <c r="C22" s="77"/>
      <c r="D22" s="96"/>
      <c r="E22" s="97"/>
      <c r="F22" s="98">
        <f>IF(E22=0,0,ROUND((D22*E22)*20,0)/20)</f>
        <v>0</v>
      </c>
      <c r="G22" s="97"/>
      <c r="H22" s="99">
        <f>IF(G22=0,0,ROUND((D22*G22)*20,0)/20)</f>
        <v>0</v>
      </c>
      <c r="I22" s="97"/>
      <c r="J22" s="98">
        <f>IF(I22=0,0,ROUND((D22*I22)*20,0)/20)</f>
        <v>0</v>
      </c>
      <c r="K22" s="100"/>
    </row>
    <row r="23" spans="1:11" s="11" customFormat="1" ht="11.25" customHeight="1">
      <c r="A23" s="78">
        <v>2</v>
      </c>
      <c r="B23" s="79" t="s">
        <v>25</v>
      </c>
      <c r="C23" s="80"/>
      <c r="D23" s="115">
        <f>IF((F24+H24+J24+K24)&gt;D24+0.1,"Achtung! Summe der Kosten übertrifft das Total!","")</f>
      </c>
      <c r="E23" s="93"/>
      <c r="F23" s="102"/>
      <c r="G23" s="93"/>
      <c r="H23" s="103"/>
      <c r="I23" s="93"/>
      <c r="J23" s="102"/>
      <c r="K23" s="104"/>
    </row>
    <row r="24" spans="1:11" s="11" customFormat="1" ht="11.25" customHeight="1">
      <c r="A24" s="75"/>
      <c r="B24" s="76" t="s">
        <v>26</v>
      </c>
      <c r="C24" s="77"/>
      <c r="D24" s="98"/>
      <c r="E24" s="97"/>
      <c r="F24" s="98">
        <f>IF(E24=0,0,ROUND((D24*E24)*20,0)/20)</f>
        <v>0</v>
      </c>
      <c r="G24" s="97"/>
      <c r="H24" s="99">
        <f>IF(G24=0,0,ROUND((D24*G24)*20,0)/20)</f>
        <v>0</v>
      </c>
      <c r="I24" s="97"/>
      <c r="J24" s="98">
        <f>IF(I24=0,0,ROUND((D24*I24)*20,0)/20)</f>
        <v>0</v>
      </c>
      <c r="K24" s="100"/>
    </row>
    <row r="25" spans="1:11" s="11" customFormat="1" ht="11.25" customHeight="1">
      <c r="A25" s="37"/>
      <c r="B25" s="38"/>
      <c r="C25" s="80"/>
      <c r="D25" s="115">
        <f>IF((F26+H26+J26+K26)&gt;D26+0.1,"Achtung! Summe der Kosten übertrifft das Total!","")</f>
      </c>
      <c r="E25" s="93"/>
      <c r="F25" s="102"/>
      <c r="G25" s="93"/>
      <c r="H25" s="103"/>
      <c r="I25" s="93"/>
      <c r="J25" s="102"/>
      <c r="K25" s="104"/>
    </row>
    <row r="26" spans="1:16" s="11" customFormat="1" ht="11.25" customHeight="1">
      <c r="A26" s="75"/>
      <c r="B26" s="39"/>
      <c r="C26" s="81"/>
      <c r="D26" s="98"/>
      <c r="E26" s="97"/>
      <c r="F26" s="98">
        <f aca="true" t="shared" si="0" ref="F26:F62">IF(E26=0,0,ROUND((D26*E26)*20,0)/20)</f>
        <v>0</v>
      </c>
      <c r="G26" s="97"/>
      <c r="H26" s="99">
        <f aca="true" t="shared" si="1" ref="H26:H62">IF(G26=0,0,ROUND((D26*G26)*20,0)/20)</f>
        <v>0</v>
      </c>
      <c r="I26" s="97"/>
      <c r="J26" s="98">
        <f aca="true" t="shared" si="2" ref="J26:J62">IF(I26=0,0,ROUND((D26*I26)*20,0)/20)</f>
        <v>0</v>
      </c>
      <c r="K26" s="100"/>
      <c r="L26" s="52">
        <f>SUM($D$22:D24)</f>
        <v>0</v>
      </c>
      <c r="M26" s="52">
        <f>SUM($F$22:F24)</f>
        <v>0</v>
      </c>
      <c r="N26" s="52">
        <f>SUM($H$22:H24)</f>
        <v>0</v>
      </c>
      <c r="O26" s="52">
        <f>SUM($J$22:J24)</f>
        <v>0</v>
      </c>
      <c r="P26" s="52">
        <f>SUM($K$22:K24)</f>
        <v>0</v>
      </c>
    </row>
    <row r="27" spans="1:16" s="11" customFormat="1" ht="11.25" customHeight="1">
      <c r="A27" s="37"/>
      <c r="B27" s="38"/>
      <c r="C27" s="80"/>
      <c r="D27" s="115">
        <f>IF((F28+H28+J28+K28)&gt;D28+0.1,"Achtung! Summe der Kosten übertrifft das Total!","")</f>
      </c>
      <c r="E27" s="93"/>
      <c r="F27" s="102"/>
      <c r="G27" s="93"/>
      <c r="H27" s="103"/>
      <c r="I27" s="93"/>
      <c r="J27" s="102"/>
      <c r="K27" s="104"/>
      <c r="L27" s="53"/>
      <c r="M27" s="53"/>
      <c r="N27" s="53"/>
      <c r="O27" s="53"/>
      <c r="P27" s="53"/>
    </row>
    <row r="28" spans="1:16" s="11" customFormat="1" ht="11.25" customHeight="1">
      <c r="A28" s="75"/>
      <c r="B28" s="39"/>
      <c r="C28" s="81"/>
      <c r="D28" s="98"/>
      <c r="E28" s="97"/>
      <c r="F28" s="98">
        <f t="shared" si="0"/>
        <v>0</v>
      </c>
      <c r="G28" s="97"/>
      <c r="H28" s="99">
        <f t="shared" si="1"/>
        <v>0</v>
      </c>
      <c r="I28" s="97"/>
      <c r="J28" s="98">
        <f t="shared" si="2"/>
        <v>0</v>
      </c>
      <c r="K28" s="100"/>
      <c r="L28" s="52">
        <f>SUM($D$22:D26)</f>
        <v>0</v>
      </c>
      <c r="M28" s="52">
        <f>SUM($F$22:F26)</f>
        <v>0</v>
      </c>
      <c r="N28" s="52">
        <f>SUM($H$22:H26)</f>
        <v>0</v>
      </c>
      <c r="O28" s="52">
        <f>SUM($J$22:J26)</f>
        <v>0</v>
      </c>
      <c r="P28" s="52">
        <f>SUM($K$22:K26)</f>
        <v>0</v>
      </c>
    </row>
    <row r="29" spans="1:16" s="11" customFormat="1" ht="11.25" customHeight="1">
      <c r="A29" s="37"/>
      <c r="B29" s="38"/>
      <c r="C29" s="80"/>
      <c r="D29" s="115">
        <f>IF((F30+H30+J30+K30)&gt;D30+0.1,"Achtung! Summe der Kosten übertrifft das Total!","")</f>
      </c>
      <c r="E29" s="93"/>
      <c r="F29" s="102"/>
      <c r="G29" s="93"/>
      <c r="H29" s="103"/>
      <c r="I29" s="93"/>
      <c r="J29" s="102"/>
      <c r="K29" s="104"/>
      <c r="L29" s="53"/>
      <c r="M29" s="53"/>
      <c r="N29" s="53"/>
      <c r="O29" s="53"/>
      <c r="P29" s="53"/>
    </row>
    <row r="30" spans="1:16" s="11" customFormat="1" ht="11.25" customHeight="1">
      <c r="A30" s="75"/>
      <c r="B30" s="39"/>
      <c r="C30" s="81"/>
      <c r="D30" s="98"/>
      <c r="E30" s="97"/>
      <c r="F30" s="98">
        <f t="shared" si="0"/>
        <v>0</v>
      </c>
      <c r="G30" s="97"/>
      <c r="H30" s="99">
        <f t="shared" si="1"/>
        <v>0</v>
      </c>
      <c r="I30" s="97"/>
      <c r="J30" s="98">
        <f t="shared" si="2"/>
        <v>0</v>
      </c>
      <c r="K30" s="100"/>
      <c r="L30" s="52">
        <f>SUM($D$22:D28)</f>
        <v>0</v>
      </c>
      <c r="M30" s="52">
        <f>SUM($F$22:F28)</f>
        <v>0</v>
      </c>
      <c r="N30" s="52">
        <f>SUM($H$22:H28)</f>
        <v>0</v>
      </c>
      <c r="O30" s="52">
        <f>SUM($J$22:J28)</f>
        <v>0</v>
      </c>
      <c r="P30" s="52">
        <f>SUM($K$22:K28)</f>
        <v>0</v>
      </c>
    </row>
    <row r="31" spans="1:16" s="11" customFormat="1" ht="11.25" customHeight="1">
      <c r="A31" s="37"/>
      <c r="B31" s="38"/>
      <c r="C31" s="80"/>
      <c r="D31" s="115">
        <f>IF((F32+H32+J32+K32)&gt;D32+0.1,"Achtung! Summe der Kosten übertrifft das Total!","")</f>
      </c>
      <c r="E31" s="93"/>
      <c r="F31" s="102"/>
      <c r="G31" s="93"/>
      <c r="H31" s="103"/>
      <c r="I31" s="93"/>
      <c r="J31" s="102"/>
      <c r="K31" s="104"/>
      <c r="L31" s="53"/>
      <c r="M31" s="53"/>
      <c r="N31" s="53"/>
      <c r="O31" s="53"/>
      <c r="P31" s="53"/>
    </row>
    <row r="32" spans="1:16" s="11" customFormat="1" ht="11.25" customHeight="1">
      <c r="A32" s="75"/>
      <c r="B32" s="39"/>
      <c r="C32" s="81"/>
      <c r="D32" s="98"/>
      <c r="E32" s="97"/>
      <c r="F32" s="98">
        <f t="shared" si="0"/>
        <v>0</v>
      </c>
      <c r="G32" s="97"/>
      <c r="H32" s="99">
        <f t="shared" si="1"/>
        <v>0</v>
      </c>
      <c r="I32" s="97"/>
      <c r="J32" s="98">
        <f t="shared" si="2"/>
        <v>0</v>
      </c>
      <c r="K32" s="100"/>
      <c r="L32" s="52">
        <f>SUM($D$22:D30)</f>
        <v>0</v>
      </c>
      <c r="M32" s="52">
        <f>SUM($F$22:F30)</f>
        <v>0</v>
      </c>
      <c r="N32" s="52">
        <f>SUM($H$22:H30)</f>
        <v>0</v>
      </c>
      <c r="O32" s="52">
        <f>SUM($J$22:J30)</f>
        <v>0</v>
      </c>
      <c r="P32" s="52">
        <f>SUM($K$22:K30)</f>
        <v>0</v>
      </c>
    </row>
    <row r="33" spans="1:16" s="11" customFormat="1" ht="11.25" customHeight="1">
      <c r="A33" s="37"/>
      <c r="B33" s="38"/>
      <c r="C33" s="80"/>
      <c r="D33" s="115">
        <f>IF((F34+H34+J34+K34)&gt;D34+0.1,"Achtung! Summe der Kosten übertrifft das Total!","")</f>
      </c>
      <c r="E33" s="93"/>
      <c r="F33" s="102"/>
      <c r="G33" s="93"/>
      <c r="H33" s="103"/>
      <c r="I33" s="93"/>
      <c r="J33" s="102"/>
      <c r="K33" s="104"/>
      <c r="L33" s="53"/>
      <c r="M33" s="53"/>
      <c r="N33" s="53"/>
      <c r="O33" s="53"/>
      <c r="P33" s="53"/>
    </row>
    <row r="34" spans="1:16" s="11" customFormat="1" ht="11.25" customHeight="1">
      <c r="A34" s="75"/>
      <c r="B34" s="39"/>
      <c r="C34" s="81"/>
      <c r="D34" s="98"/>
      <c r="E34" s="97"/>
      <c r="F34" s="98">
        <f t="shared" si="0"/>
        <v>0</v>
      </c>
      <c r="G34" s="97"/>
      <c r="H34" s="99">
        <f t="shared" si="1"/>
        <v>0</v>
      </c>
      <c r="I34" s="97"/>
      <c r="J34" s="98">
        <f t="shared" si="2"/>
        <v>0</v>
      </c>
      <c r="K34" s="100"/>
      <c r="L34" s="52">
        <f>SUM($D$22:D32)</f>
        <v>0</v>
      </c>
      <c r="M34" s="52">
        <f>SUM($F$22:F32)</f>
        <v>0</v>
      </c>
      <c r="N34" s="52">
        <f>SUM($H$22:H32)</f>
        <v>0</v>
      </c>
      <c r="O34" s="52">
        <f>SUM($J$22:J32)</f>
        <v>0</v>
      </c>
      <c r="P34" s="52">
        <f>SUM($K$22:K32)</f>
        <v>0</v>
      </c>
    </row>
    <row r="35" spans="1:16" s="11" customFormat="1" ht="11.25" customHeight="1">
      <c r="A35" s="37"/>
      <c r="B35" s="38"/>
      <c r="C35" s="80"/>
      <c r="D35" s="115">
        <f>IF((F36+H36+J36+K36)&gt;D36+0.1,"Achtung! Summe der Kosten übertrifft das Total!","")</f>
      </c>
      <c r="E35" s="93"/>
      <c r="F35" s="102"/>
      <c r="G35" s="93"/>
      <c r="H35" s="103"/>
      <c r="I35" s="93"/>
      <c r="J35" s="102"/>
      <c r="K35" s="104"/>
      <c r="L35" s="53"/>
      <c r="M35" s="53"/>
      <c r="N35" s="53"/>
      <c r="O35" s="53"/>
      <c r="P35" s="53"/>
    </row>
    <row r="36" spans="1:16" s="11" customFormat="1" ht="11.25" customHeight="1">
      <c r="A36" s="75"/>
      <c r="B36" s="39"/>
      <c r="C36" s="81"/>
      <c r="D36" s="98"/>
      <c r="E36" s="97"/>
      <c r="F36" s="98">
        <f t="shared" si="0"/>
        <v>0</v>
      </c>
      <c r="G36" s="97"/>
      <c r="H36" s="99">
        <f t="shared" si="1"/>
        <v>0</v>
      </c>
      <c r="I36" s="97"/>
      <c r="J36" s="98">
        <f t="shared" si="2"/>
        <v>0</v>
      </c>
      <c r="K36" s="100"/>
      <c r="L36" s="52">
        <f>SUM($D$22:D34)</f>
        <v>0</v>
      </c>
      <c r="M36" s="52">
        <f>SUM($F$22:F34)</f>
        <v>0</v>
      </c>
      <c r="N36" s="52">
        <f>SUM($H$22:H34)</f>
        <v>0</v>
      </c>
      <c r="O36" s="52">
        <f>SUM($J$22:J34)</f>
        <v>0</v>
      </c>
      <c r="P36" s="52">
        <f>SUM($K$22:K34)</f>
        <v>0</v>
      </c>
    </row>
    <row r="37" spans="1:16" s="11" customFormat="1" ht="11.25" customHeight="1">
      <c r="A37" s="37"/>
      <c r="B37" s="38"/>
      <c r="C37" s="80"/>
      <c r="D37" s="115">
        <f>IF((F38+H38+J38+K38)&gt;D38+0.1,"Achtung! Summe der Kosten übertrifft das Total!","")</f>
      </c>
      <c r="E37" s="93"/>
      <c r="F37" s="102"/>
      <c r="G37" s="93"/>
      <c r="H37" s="103"/>
      <c r="I37" s="93"/>
      <c r="J37" s="102"/>
      <c r="K37" s="104"/>
      <c r="L37" s="53"/>
      <c r="M37" s="53"/>
      <c r="N37" s="53"/>
      <c r="O37" s="53"/>
      <c r="P37" s="53"/>
    </row>
    <row r="38" spans="1:16" s="11" customFormat="1" ht="11.25" customHeight="1">
      <c r="A38" s="75"/>
      <c r="B38" s="39"/>
      <c r="C38" s="81"/>
      <c r="D38" s="98"/>
      <c r="E38" s="97"/>
      <c r="F38" s="98">
        <f t="shared" si="0"/>
        <v>0</v>
      </c>
      <c r="G38" s="97"/>
      <c r="H38" s="99">
        <f t="shared" si="1"/>
        <v>0</v>
      </c>
      <c r="I38" s="97"/>
      <c r="J38" s="98">
        <f t="shared" si="2"/>
        <v>0</v>
      </c>
      <c r="K38" s="100"/>
      <c r="L38" s="52">
        <f>SUM($D$22:D36)</f>
        <v>0</v>
      </c>
      <c r="M38" s="52">
        <f>SUM($F$22:F36)</f>
        <v>0</v>
      </c>
      <c r="N38" s="52">
        <f>SUM($H$22:H36)</f>
        <v>0</v>
      </c>
      <c r="O38" s="52">
        <f>SUM($J$22:J36)</f>
        <v>0</v>
      </c>
      <c r="P38" s="52">
        <f>SUM($K$22:K36)</f>
        <v>0</v>
      </c>
    </row>
    <row r="39" spans="1:16" s="11" customFormat="1" ht="11.25" customHeight="1">
      <c r="A39" s="37"/>
      <c r="B39" s="38"/>
      <c r="C39" s="80"/>
      <c r="D39" s="115">
        <f>IF((F40+H40+J40+K40)&gt;D40+0.1,"Achtung! Summe der Kosten übertrifft das Total!","")</f>
      </c>
      <c r="E39" s="93"/>
      <c r="F39" s="102"/>
      <c r="G39" s="93"/>
      <c r="H39" s="103"/>
      <c r="I39" s="93"/>
      <c r="J39" s="102"/>
      <c r="K39" s="104"/>
      <c r="L39" s="53"/>
      <c r="M39" s="53"/>
      <c r="N39" s="53"/>
      <c r="O39" s="53"/>
      <c r="P39" s="53"/>
    </row>
    <row r="40" spans="1:16" s="11" customFormat="1" ht="11.25" customHeight="1">
      <c r="A40" s="75"/>
      <c r="B40" s="39"/>
      <c r="C40" s="81"/>
      <c r="D40" s="98"/>
      <c r="E40" s="97"/>
      <c r="F40" s="98">
        <f t="shared" si="0"/>
        <v>0</v>
      </c>
      <c r="G40" s="97"/>
      <c r="H40" s="99">
        <f t="shared" si="1"/>
        <v>0</v>
      </c>
      <c r="I40" s="97"/>
      <c r="J40" s="98">
        <f t="shared" si="2"/>
        <v>0</v>
      </c>
      <c r="K40" s="100"/>
      <c r="L40" s="52">
        <f>SUM($D$22:D38)</f>
        <v>0</v>
      </c>
      <c r="M40" s="52">
        <f>SUM($F$22:F38)</f>
        <v>0</v>
      </c>
      <c r="N40" s="52">
        <f>SUM($H$22:H38)</f>
        <v>0</v>
      </c>
      <c r="O40" s="52">
        <f>SUM($J$22:J38)</f>
        <v>0</v>
      </c>
      <c r="P40" s="52">
        <f>SUM($K$22:K38)</f>
        <v>0</v>
      </c>
    </row>
    <row r="41" spans="1:16" s="11" customFormat="1" ht="11.25" customHeight="1">
      <c r="A41" s="37"/>
      <c r="B41" s="38"/>
      <c r="C41" s="80"/>
      <c r="D41" s="115">
        <f>IF((F42+H42+J42+K42)&gt;D42+0.1,"Achtung! Summe der Kosten übertrifft das Total!","")</f>
      </c>
      <c r="E41" s="93"/>
      <c r="F41" s="102"/>
      <c r="G41" s="93"/>
      <c r="H41" s="103"/>
      <c r="I41" s="93"/>
      <c r="J41" s="102"/>
      <c r="K41" s="104"/>
      <c r="L41" s="53"/>
      <c r="M41" s="53"/>
      <c r="N41" s="53"/>
      <c r="O41" s="53"/>
      <c r="P41" s="53"/>
    </row>
    <row r="42" spans="1:16" s="11" customFormat="1" ht="11.25" customHeight="1">
      <c r="A42" s="75"/>
      <c r="B42" s="39"/>
      <c r="C42" s="81"/>
      <c r="D42" s="98"/>
      <c r="E42" s="97"/>
      <c r="F42" s="98">
        <f t="shared" si="0"/>
        <v>0</v>
      </c>
      <c r="G42" s="97"/>
      <c r="H42" s="99">
        <f t="shared" si="1"/>
        <v>0</v>
      </c>
      <c r="I42" s="97"/>
      <c r="J42" s="98">
        <f t="shared" si="2"/>
        <v>0</v>
      </c>
      <c r="K42" s="100"/>
      <c r="L42" s="52">
        <f>SUM($D$22:D40)</f>
        <v>0</v>
      </c>
      <c r="M42" s="52">
        <f>SUM($F$22:F40)</f>
        <v>0</v>
      </c>
      <c r="N42" s="52">
        <f>SUM($H$22:H40)</f>
        <v>0</v>
      </c>
      <c r="O42" s="52">
        <f>SUM($J$22:J40)</f>
        <v>0</v>
      </c>
      <c r="P42" s="52">
        <f>SUM($K$22:K40)</f>
        <v>0</v>
      </c>
    </row>
    <row r="43" spans="1:16" s="11" customFormat="1" ht="11.25" customHeight="1">
      <c r="A43" s="37"/>
      <c r="B43" s="38"/>
      <c r="C43" s="80"/>
      <c r="D43" s="115">
        <f>IF((F44+H44+J44+K44)&gt;D44+0.1,"Achtung! Summe der Kosten übertrifft das Total!","")</f>
      </c>
      <c r="E43" s="93"/>
      <c r="F43" s="102"/>
      <c r="G43" s="93"/>
      <c r="H43" s="103"/>
      <c r="I43" s="93"/>
      <c r="J43" s="102"/>
      <c r="K43" s="104"/>
      <c r="L43" s="53"/>
      <c r="M43" s="53"/>
      <c r="N43" s="53"/>
      <c r="O43" s="53"/>
      <c r="P43" s="53"/>
    </row>
    <row r="44" spans="1:16" s="11" customFormat="1" ht="11.25" customHeight="1">
      <c r="A44" s="75"/>
      <c r="B44" s="39"/>
      <c r="C44" s="81"/>
      <c r="D44" s="98"/>
      <c r="E44" s="97"/>
      <c r="F44" s="98">
        <f t="shared" si="0"/>
        <v>0</v>
      </c>
      <c r="G44" s="97"/>
      <c r="H44" s="99">
        <f t="shared" si="1"/>
        <v>0</v>
      </c>
      <c r="I44" s="97"/>
      <c r="J44" s="98">
        <f t="shared" si="2"/>
        <v>0</v>
      </c>
      <c r="K44" s="100"/>
      <c r="L44" s="52">
        <f>SUM($D$22:D42)</f>
        <v>0</v>
      </c>
      <c r="M44" s="52">
        <f>SUM($F$22:F42)</f>
        <v>0</v>
      </c>
      <c r="N44" s="52">
        <f>SUM($H$22:H42)</f>
        <v>0</v>
      </c>
      <c r="O44" s="52">
        <f>SUM($J$22:J42)</f>
        <v>0</v>
      </c>
      <c r="P44" s="52">
        <f>SUM($K$22:K42)</f>
        <v>0</v>
      </c>
    </row>
    <row r="45" spans="1:16" s="11" customFormat="1" ht="11.25" customHeight="1">
      <c r="A45" s="37"/>
      <c r="B45" s="38"/>
      <c r="C45" s="80"/>
      <c r="D45" s="115">
        <f>IF((F46+H46+J46+K46)&gt;D46+0.1,"Achtung! Summe der Kosten übertrifft das Total!","")</f>
      </c>
      <c r="E45" s="93"/>
      <c r="F45" s="102"/>
      <c r="G45" s="93"/>
      <c r="H45" s="103"/>
      <c r="I45" s="93"/>
      <c r="J45" s="102"/>
      <c r="K45" s="104"/>
      <c r="L45" s="53"/>
      <c r="M45" s="53"/>
      <c r="N45" s="53"/>
      <c r="O45" s="53"/>
      <c r="P45" s="53"/>
    </row>
    <row r="46" spans="1:16" s="11" customFormat="1" ht="11.25" customHeight="1">
      <c r="A46" s="75"/>
      <c r="B46" s="39"/>
      <c r="C46" s="81"/>
      <c r="D46" s="98"/>
      <c r="E46" s="97"/>
      <c r="F46" s="98">
        <f t="shared" si="0"/>
        <v>0</v>
      </c>
      <c r="G46" s="97"/>
      <c r="H46" s="99">
        <f t="shared" si="1"/>
        <v>0</v>
      </c>
      <c r="I46" s="97"/>
      <c r="J46" s="98">
        <f t="shared" si="2"/>
        <v>0</v>
      </c>
      <c r="K46" s="100"/>
      <c r="L46" s="52">
        <f>SUM($D$22:D44)</f>
        <v>0</v>
      </c>
      <c r="M46" s="52">
        <f>SUM($F$22:F44)</f>
        <v>0</v>
      </c>
      <c r="N46" s="52">
        <f>SUM($H$22:H44)</f>
        <v>0</v>
      </c>
      <c r="O46" s="52">
        <f>SUM($J$22:J44)</f>
        <v>0</v>
      </c>
      <c r="P46" s="52">
        <f>SUM($K$22:K44)</f>
        <v>0</v>
      </c>
    </row>
    <row r="47" spans="1:16" s="11" customFormat="1" ht="11.25" customHeight="1">
      <c r="A47" s="37"/>
      <c r="B47" s="38"/>
      <c r="C47" s="80"/>
      <c r="D47" s="115">
        <f>IF((F48+H48+J48+K48)&gt;D48+0.1,"Achtung! Summe der Kosten übertrifft das Total!","")</f>
      </c>
      <c r="E47" s="93"/>
      <c r="F47" s="102"/>
      <c r="G47" s="93"/>
      <c r="H47" s="103"/>
      <c r="I47" s="93"/>
      <c r="J47" s="102"/>
      <c r="K47" s="104"/>
      <c r="L47" s="53"/>
      <c r="M47" s="53"/>
      <c r="N47" s="53"/>
      <c r="O47" s="53"/>
      <c r="P47" s="53"/>
    </row>
    <row r="48" spans="1:16" s="11" customFormat="1" ht="11.25" customHeight="1">
      <c r="A48" s="75"/>
      <c r="B48" s="39"/>
      <c r="C48" s="81"/>
      <c r="D48" s="98"/>
      <c r="E48" s="97"/>
      <c r="F48" s="98">
        <f t="shared" si="0"/>
        <v>0</v>
      </c>
      <c r="G48" s="97"/>
      <c r="H48" s="99">
        <f t="shared" si="1"/>
        <v>0</v>
      </c>
      <c r="I48" s="97"/>
      <c r="J48" s="98">
        <f t="shared" si="2"/>
        <v>0</v>
      </c>
      <c r="K48" s="100"/>
      <c r="L48" s="52">
        <f>SUM($D$22:D46)</f>
        <v>0</v>
      </c>
      <c r="M48" s="52">
        <f>SUM($F$22:F46)</f>
        <v>0</v>
      </c>
      <c r="N48" s="52">
        <f>SUM($H$22:H46)</f>
        <v>0</v>
      </c>
      <c r="O48" s="52">
        <f>SUM($J$22:J46)</f>
        <v>0</v>
      </c>
      <c r="P48" s="52">
        <f>SUM($K$22:K46)</f>
        <v>0</v>
      </c>
    </row>
    <row r="49" spans="1:16" s="11" customFormat="1" ht="11.25" customHeight="1">
      <c r="A49" s="37"/>
      <c r="B49" s="38"/>
      <c r="C49" s="80"/>
      <c r="D49" s="115">
        <f>IF((F50+H50+J50+K50)&gt;D50+0.1,"Achtung! Summe der Kosten übertrifft das Total!","")</f>
      </c>
      <c r="E49" s="93"/>
      <c r="F49" s="102"/>
      <c r="G49" s="93"/>
      <c r="H49" s="103"/>
      <c r="I49" s="93"/>
      <c r="J49" s="102"/>
      <c r="K49" s="104"/>
      <c r="L49" s="53"/>
      <c r="M49" s="53"/>
      <c r="N49" s="53"/>
      <c r="O49" s="53"/>
      <c r="P49" s="53"/>
    </row>
    <row r="50" spans="1:16" s="11" customFormat="1" ht="11.25" customHeight="1">
      <c r="A50" s="75"/>
      <c r="B50" s="39"/>
      <c r="C50" s="81"/>
      <c r="D50" s="98"/>
      <c r="E50" s="97"/>
      <c r="F50" s="98">
        <f t="shared" si="0"/>
        <v>0</v>
      </c>
      <c r="G50" s="97"/>
      <c r="H50" s="99">
        <f t="shared" si="1"/>
        <v>0</v>
      </c>
      <c r="I50" s="97"/>
      <c r="J50" s="98">
        <f t="shared" si="2"/>
        <v>0</v>
      </c>
      <c r="K50" s="100"/>
      <c r="L50" s="52">
        <f>SUM($D$22:D48)</f>
        <v>0</v>
      </c>
      <c r="M50" s="52">
        <f>SUM($F$22:F48)</f>
        <v>0</v>
      </c>
      <c r="N50" s="52">
        <f>SUM($H$22:H48)</f>
        <v>0</v>
      </c>
      <c r="O50" s="52">
        <f>SUM($J$22:J48)</f>
        <v>0</v>
      </c>
      <c r="P50" s="52">
        <f>SUM($K$22:K48)</f>
        <v>0</v>
      </c>
    </row>
    <row r="51" spans="1:16" s="11" customFormat="1" ht="11.25" customHeight="1">
      <c r="A51" s="37"/>
      <c r="B51" s="38"/>
      <c r="C51" s="80"/>
      <c r="D51" s="115">
        <f>IF((F52+H52+J52+K52)&gt;D52+0.1,"Achtung! Summe der Kosten übertrifft das Total!","")</f>
      </c>
      <c r="E51" s="93"/>
      <c r="F51" s="102"/>
      <c r="G51" s="93"/>
      <c r="H51" s="103"/>
      <c r="I51" s="93"/>
      <c r="J51" s="102"/>
      <c r="K51" s="104"/>
      <c r="L51" s="53"/>
      <c r="M51" s="53"/>
      <c r="N51" s="53"/>
      <c r="O51" s="53"/>
      <c r="P51" s="53"/>
    </row>
    <row r="52" spans="1:16" s="11" customFormat="1" ht="11.25" customHeight="1">
      <c r="A52" s="75"/>
      <c r="B52" s="39"/>
      <c r="C52" s="81"/>
      <c r="D52" s="98"/>
      <c r="E52" s="97"/>
      <c r="F52" s="98">
        <f t="shared" si="0"/>
        <v>0</v>
      </c>
      <c r="G52" s="97"/>
      <c r="H52" s="99">
        <f t="shared" si="1"/>
        <v>0</v>
      </c>
      <c r="I52" s="97"/>
      <c r="J52" s="98">
        <f t="shared" si="2"/>
        <v>0</v>
      </c>
      <c r="K52" s="100"/>
      <c r="L52" s="52">
        <f>SUM($D$22:D50)</f>
        <v>0</v>
      </c>
      <c r="M52" s="52">
        <f>SUM($F$22:F50)</f>
        <v>0</v>
      </c>
      <c r="N52" s="52">
        <f>SUM($H$22:H50)</f>
        <v>0</v>
      </c>
      <c r="O52" s="52">
        <f>SUM($J$22:J50)</f>
        <v>0</v>
      </c>
      <c r="P52" s="52">
        <f>SUM($K$22:K50)</f>
        <v>0</v>
      </c>
    </row>
    <row r="53" spans="1:16" s="11" customFormat="1" ht="11.25" customHeight="1">
      <c r="A53" s="37"/>
      <c r="B53" s="38"/>
      <c r="C53" s="80"/>
      <c r="D53" s="115">
        <f>IF((F54+H54+J54+K54)&gt;D54+0.1,"Achtung! Summe der Kosten übertrifft das Total!","")</f>
      </c>
      <c r="E53" s="93"/>
      <c r="F53" s="102"/>
      <c r="G53" s="93"/>
      <c r="H53" s="103"/>
      <c r="I53" s="93"/>
      <c r="J53" s="102"/>
      <c r="K53" s="104"/>
      <c r="L53" s="53"/>
      <c r="M53" s="53"/>
      <c r="N53" s="53"/>
      <c r="O53" s="53"/>
      <c r="P53" s="53"/>
    </row>
    <row r="54" spans="1:16" s="11" customFormat="1" ht="11.25" customHeight="1">
      <c r="A54" s="75"/>
      <c r="B54" s="39"/>
      <c r="C54" s="81"/>
      <c r="D54" s="98"/>
      <c r="E54" s="97"/>
      <c r="F54" s="98">
        <f t="shared" si="0"/>
        <v>0</v>
      </c>
      <c r="G54" s="97"/>
      <c r="H54" s="99">
        <f t="shared" si="1"/>
        <v>0</v>
      </c>
      <c r="I54" s="97"/>
      <c r="J54" s="98">
        <f t="shared" si="2"/>
        <v>0</v>
      </c>
      <c r="K54" s="100"/>
      <c r="L54" s="52">
        <f>SUM($D$22:D52)</f>
        <v>0</v>
      </c>
      <c r="M54" s="52">
        <f>SUM($F$22:F52)</f>
        <v>0</v>
      </c>
      <c r="N54" s="52">
        <f>SUM($H$22:H52)</f>
        <v>0</v>
      </c>
      <c r="O54" s="52">
        <f>SUM($J$22:J52)</f>
        <v>0</v>
      </c>
      <c r="P54" s="52">
        <f>SUM($K$22:K52)</f>
        <v>0</v>
      </c>
    </row>
    <row r="55" spans="1:16" s="11" customFormat="1" ht="11.25" customHeight="1">
      <c r="A55" s="37"/>
      <c r="B55" s="38"/>
      <c r="C55" s="80"/>
      <c r="D55" s="115">
        <f>IF((F56+H56+J56+K56)&gt;D56+0.1,"Achtung! Summe der Kosten übertrifft das Total!","")</f>
      </c>
      <c r="E55" s="93"/>
      <c r="F55" s="102"/>
      <c r="G55" s="93"/>
      <c r="H55" s="103"/>
      <c r="I55" s="93"/>
      <c r="J55" s="102"/>
      <c r="K55" s="104"/>
      <c r="L55" s="53"/>
      <c r="M55" s="53"/>
      <c r="N55" s="53"/>
      <c r="O55" s="53"/>
      <c r="P55" s="53"/>
    </row>
    <row r="56" spans="1:16" s="11" customFormat="1" ht="11.25" customHeight="1">
      <c r="A56" s="75"/>
      <c r="B56" s="39"/>
      <c r="C56" s="81"/>
      <c r="D56" s="98"/>
      <c r="E56" s="97"/>
      <c r="F56" s="98">
        <f t="shared" si="0"/>
        <v>0</v>
      </c>
      <c r="G56" s="97"/>
      <c r="H56" s="99">
        <f t="shared" si="1"/>
        <v>0</v>
      </c>
      <c r="I56" s="97"/>
      <c r="J56" s="98">
        <f t="shared" si="2"/>
        <v>0</v>
      </c>
      <c r="K56" s="100"/>
      <c r="L56" s="52">
        <f>SUM($D$22:D54)</f>
        <v>0</v>
      </c>
      <c r="M56" s="52">
        <f>SUM($F$22:F54)</f>
        <v>0</v>
      </c>
      <c r="N56" s="52">
        <f>SUM($H$22:H54)</f>
        <v>0</v>
      </c>
      <c r="O56" s="52">
        <f>SUM($J$22:J54)</f>
        <v>0</v>
      </c>
      <c r="P56" s="52">
        <f>SUM($K$22:K54)</f>
        <v>0</v>
      </c>
    </row>
    <row r="57" spans="1:16" s="11" customFormat="1" ht="11.25" customHeight="1">
      <c r="A57" s="37"/>
      <c r="B57" s="38"/>
      <c r="C57" s="80"/>
      <c r="D57" s="115">
        <f>IF((F58+H58+J58+K58)&gt;D58+0.1,"Achtung! Summe der Kosten übertrifft das Total!","")</f>
      </c>
      <c r="E57" s="93"/>
      <c r="F57" s="102"/>
      <c r="G57" s="93"/>
      <c r="H57" s="103"/>
      <c r="I57" s="93"/>
      <c r="J57" s="102"/>
      <c r="K57" s="104"/>
      <c r="L57" s="53"/>
      <c r="M57" s="53"/>
      <c r="N57" s="53"/>
      <c r="O57" s="53"/>
      <c r="P57" s="53"/>
    </row>
    <row r="58" spans="1:16" s="11" customFormat="1" ht="11.25" customHeight="1">
      <c r="A58" s="75"/>
      <c r="B58" s="39"/>
      <c r="C58" s="81"/>
      <c r="D58" s="98"/>
      <c r="E58" s="97"/>
      <c r="F58" s="98">
        <f t="shared" si="0"/>
        <v>0</v>
      </c>
      <c r="G58" s="97"/>
      <c r="H58" s="99">
        <f t="shared" si="1"/>
        <v>0</v>
      </c>
      <c r="I58" s="97"/>
      <c r="J58" s="98">
        <f t="shared" si="2"/>
        <v>0</v>
      </c>
      <c r="K58" s="100"/>
      <c r="L58" s="52">
        <f>SUM($D$22:D56)</f>
        <v>0</v>
      </c>
      <c r="M58" s="52">
        <f>SUM($F$22:F56)</f>
        <v>0</v>
      </c>
      <c r="N58" s="52">
        <f>SUM($H$22:H56)</f>
        <v>0</v>
      </c>
      <c r="O58" s="52">
        <f>SUM($J$22:J56)</f>
        <v>0</v>
      </c>
      <c r="P58" s="52">
        <f>SUM($K$22:K56)</f>
        <v>0</v>
      </c>
    </row>
    <row r="59" spans="1:16" s="11" customFormat="1" ht="11.25" customHeight="1">
      <c r="A59" s="37"/>
      <c r="B59" s="38"/>
      <c r="C59" s="80"/>
      <c r="D59" s="115">
        <f>IF((F60+H60+J60+K60)&gt;D60+0.1,"Achtung! Summe der Kosten übertrifft das Total!","")</f>
      </c>
      <c r="E59" s="93"/>
      <c r="F59" s="102"/>
      <c r="G59" s="93"/>
      <c r="H59" s="103"/>
      <c r="I59" s="93"/>
      <c r="J59" s="102"/>
      <c r="K59" s="104"/>
      <c r="L59" s="53"/>
      <c r="M59" s="53"/>
      <c r="N59" s="53"/>
      <c r="O59" s="53"/>
      <c r="P59" s="53"/>
    </row>
    <row r="60" spans="1:16" s="11" customFormat="1" ht="11.25" customHeight="1">
      <c r="A60" s="75"/>
      <c r="B60" s="39"/>
      <c r="C60" s="81"/>
      <c r="D60" s="98"/>
      <c r="E60" s="97"/>
      <c r="F60" s="98">
        <f t="shared" si="0"/>
        <v>0</v>
      </c>
      <c r="G60" s="97"/>
      <c r="H60" s="99">
        <f t="shared" si="1"/>
        <v>0</v>
      </c>
      <c r="I60" s="97"/>
      <c r="J60" s="98">
        <f t="shared" si="2"/>
        <v>0</v>
      </c>
      <c r="K60" s="100"/>
      <c r="L60" s="52">
        <f>SUM($D$22:D58)</f>
        <v>0</v>
      </c>
      <c r="M60" s="52">
        <f>SUM($F$22:F58)</f>
        <v>0</v>
      </c>
      <c r="N60" s="52">
        <f>SUM($H$22:H58)</f>
        <v>0</v>
      </c>
      <c r="O60" s="52">
        <f>SUM($J$22:J58)</f>
        <v>0</v>
      </c>
      <c r="P60" s="52">
        <f>SUM($K$22:K58)</f>
        <v>0</v>
      </c>
    </row>
    <row r="61" spans="1:16" s="11" customFormat="1" ht="11.25" customHeight="1">
      <c r="A61" s="37"/>
      <c r="B61" s="38"/>
      <c r="C61" s="80"/>
      <c r="D61" s="115">
        <f>IF((F62+H62+J62+K62)&gt;D62+0.1,"Achtung! Summe der Kosten übertrifft das Total!","")</f>
      </c>
      <c r="E61" s="93"/>
      <c r="F61" s="102"/>
      <c r="G61" s="93"/>
      <c r="H61" s="103"/>
      <c r="I61" s="93"/>
      <c r="J61" s="102"/>
      <c r="K61" s="104"/>
      <c r="L61" s="53"/>
      <c r="M61" s="53"/>
      <c r="N61" s="53"/>
      <c r="O61" s="53"/>
      <c r="P61" s="53"/>
    </row>
    <row r="62" spans="1:16" s="11" customFormat="1" ht="11.25" customHeight="1">
      <c r="A62" s="75"/>
      <c r="B62" s="39"/>
      <c r="C62" s="81"/>
      <c r="D62" s="98"/>
      <c r="E62" s="97"/>
      <c r="F62" s="98">
        <f t="shared" si="0"/>
        <v>0</v>
      </c>
      <c r="G62" s="97"/>
      <c r="H62" s="99">
        <f t="shared" si="1"/>
        <v>0</v>
      </c>
      <c r="I62" s="97"/>
      <c r="J62" s="98">
        <f t="shared" si="2"/>
        <v>0</v>
      </c>
      <c r="K62" s="100"/>
      <c r="L62" s="52">
        <f>SUM($D$22:D60)</f>
        <v>0</v>
      </c>
      <c r="M62" s="52">
        <f>SUM($F$22:F60)</f>
        <v>0</v>
      </c>
      <c r="N62" s="52">
        <f>SUM($H$22:H60)</f>
        <v>0</v>
      </c>
      <c r="O62" s="52">
        <f>SUM($J$22:J60)</f>
        <v>0</v>
      </c>
      <c r="P62" s="52">
        <f>SUM($K$22:K60)</f>
        <v>0</v>
      </c>
    </row>
    <row r="63" spans="1:16" s="11" customFormat="1" ht="11.25" customHeight="1">
      <c r="A63" s="78"/>
      <c r="B63" s="79"/>
      <c r="C63" s="80"/>
      <c r="D63" s="101"/>
      <c r="E63" s="93"/>
      <c r="F63" s="102"/>
      <c r="G63" s="93"/>
      <c r="H63" s="103">
        <f>IF(OR(B61="Total",B62="Total"),J62,0)</f>
        <v>0</v>
      </c>
      <c r="I63" s="93"/>
      <c r="J63" s="102"/>
      <c r="K63" s="104"/>
      <c r="L63" s="53"/>
      <c r="M63" s="53"/>
      <c r="N63" s="53"/>
      <c r="O63" s="53"/>
      <c r="P63" s="53"/>
    </row>
    <row r="64" spans="1:16" s="11" customFormat="1" ht="11.25" customHeight="1">
      <c r="A64" s="75"/>
      <c r="B64" s="89" t="s">
        <v>27</v>
      </c>
      <c r="C64" s="90"/>
      <c r="D64" s="105">
        <f>SUM(D21:D62)</f>
        <v>0</v>
      </c>
      <c r="E64" s="106"/>
      <c r="F64" s="105">
        <f>IF(OR(B63="Total",B64="Total"),M64,IF(E64=0,0,ROUND((D64*E64)*20,0)/20))</f>
        <v>0</v>
      </c>
      <c r="G64" s="106">
        <f>IF(E64=0,0,SUM(1-E64))</f>
        <v>0</v>
      </c>
      <c r="H64" s="107">
        <f>IF(OR(B63="Total",B64="Total"),N64,IF(H63&gt;0,SUM(H62:H63),IF(G64=0,0,ROUND((D64*G64)*20,0)/20)))</f>
        <v>0</v>
      </c>
      <c r="I64" s="106"/>
      <c r="J64" s="107">
        <f>IF(OR(B63="Total",B64="Total"),O64,IF(J63&gt;0,SUM(J62:J63),IF(I64=0,0,ROUND((F64*I64)*20,0)/20)))</f>
        <v>0</v>
      </c>
      <c r="K64" s="108">
        <f>IF(OR(B63="Total",B64="Total"),P64,0)</f>
        <v>0</v>
      </c>
      <c r="L64" s="52">
        <f>SUM($D$22:D62)</f>
        <v>0</v>
      </c>
      <c r="M64" s="52">
        <f>SUM($F$22:F62)</f>
        <v>0</v>
      </c>
      <c r="N64" s="52">
        <f>SUM($H$22:H62)</f>
        <v>0</v>
      </c>
      <c r="O64" s="52">
        <f>SUM($J$22:J62)</f>
        <v>0</v>
      </c>
      <c r="P64" s="52">
        <f>SUM($K$22:K62)</f>
        <v>0</v>
      </c>
    </row>
    <row r="65" spans="1:16" s="11" customFormat="1" ht="11.25" customHeight="1">
      <c r="A65" s="78"/>
      <c r="B65" s="129">
        <f>IF(AND(OR(B63="Total",B64="Total"),H65&gt;0),"Übertrag Anteil Energiesparend","")</f>
      </c>
      <c r="C65" s="130"/>
      <c r="D65" s="101"/>
      <c r="E65" s="93"/>
      <c r="F65" s="102"/>
      <c r="G65" s="93"/>
      <c r="H65" s="103">
        <f>IF(OR(B63="Total",B64="Total"),J64,0)</f>
        <v>0</v>
      </c>
      <c r="I65" s="93"/>
      <c r="J65" s="109"/>
      <c r="K65" s="104"/>
      <c r="L65" s="53"/>
      <c r="M65" s="53"/>
      <c r="N65" s="53"/>
      <c r="O65" s="53"/>
      <c r="P65" s="53"/>
    </row>
    <row r="66" spans="1:16" s="11" customFormat="1" ht="11.25" customHeight="1">
      <c r="A66" s="75"/>
      <c r="B66" s="120">
        <f>IF(AND(OR(B63="Total",B64="Total"),H65&gt;0),"Total Abziehbar Code 4.310","")</f>
      </c>
      <c r="C66" s="121"/>
      <c r="D66" s="110">
        <f>IF(OR(B65="Total",B66="Total"),L66,0)</f>
        <v>0</v>
      </c>
      <c r="E66" s="111"/>
      <c r="F66" s="110">
        <f>IF(OR(B65="Total",B66="Total"),M66,IF(E66=0,0,ROUND((D66*E66)*20,0)/20))</f>
        <v>0</v>
      </c>
      <c r="G66" s="111">
        <f>IF(E66=0,0,SUM(1-E66))</f>
        <v>0</v>
      </c>
      <c r="H66" s="112">
        <f>IF(OR(B65="Total",B66="Total"),N66,IF(H65&gt;0,SUM(H64:H65),IF(G66=0,0,ROUND((D66*G66)*20,0)/20)))</f>
        <v>0</v>
      </c>
      <c r="I66" s="111"/>
      <c r="J66" s="112">
        <f>IF(OR(B65="Total",B66="Total"),O66,IF(J65&gt;0,SUM(J64:J65),IF(I66=0,0,ROUND((F66*I66)*20,0)/20)))</f>
        <v>0</v>
      </c>
      <c r="K66" s="113">
        <f>IF(OR(B65="Total",B66="Total"),P66,0)</f>
        <v>0</v>
      </c>
      <c r="L66" s="52">
        <f>SUM($D$22:D64)</f>
        <v>0</v>
      </c>
      <c r="M66" s="52">
        <f>SUM($F$22:F64)</f>
        <v>0</v>
      </c>
      <c r="N66" s="52">
        <f>SUM($H$22:H64)</f>
        <v>0</v>
      </c>
      <c r="O66" s="52">
        <f>SUM($J$22:J64)</f>
        <v>0</v>
      </c>
      <c r="P66" s="52">
        <f>SUM($K$22:K64)</f>
        <v>0</v>
      </c>
    </row>
  </sheetData>
  <sheetProtection selectLockedCells="1"/>
  <mergeCells count="28">
    <mergeCell ref="A6:K6"/>
    <mergeCell ref="A8:B8"/>
    <mergeCell ref="B18:C18"/>
    <mergeCell ref="D18:K18"/>
    <mergeCell ref="A10:B10"/>
    <mergeCell ref="F8:H8"/>
    <mergeCell ref="I11:K11"/>
    <mergeCell ref="I8:K8"/>
    <mergeCell ref="C8:E8"/>
    <mergeCell ref="A11:B11"/>
    <mergeCell ref="K19:K20"/>
    <mergeCell ref="G13:H13"/>
    <mergeCell ref="C14:K14"/>
    <mergeCell ref="I13:K13"/>
    <mergeCell ref="D19:D20"/>
    <mergeCell ref="E19:F20"/>
    <mergeCell ref="G19:H20"/>
    <mergeCell ref="I19:J20"/>
    <mergeCell ref="F16:H16"/>
    <mergeCell ref="C11:E11"/>
    <mergeCell ref="B66:C66"/>
    <mergeCell ref="F11:H11"/>
    <mergeCell ref="A14:B14"/>
    <mergeCell ref="A13:B13"/>
    <mergeCell ref="D13:E13"/>
    <mergeCell ref="A19:A20"/>
    <mergeCell ref="B65:C65"/>
    <mergeCell ref="C16:D16"/>
  </mergeCells>
  <conditionalFormatting sqref="G24 G22">
    <cfRule type="expression" priority="7" dxfId="16" stopIfTrue="1">
      <formula>IF(OR($B21="Total",$B22="Total"),TRUE,FALSE)</formula>
    </cfRule>
  </conditionalFormatting>
  <conditionalFormatting sqref="D66">
    <cfRule type="expression" priority="9" dxfId="0" stopIfTrue="1">
      <formula>IF(AND(D66=L66,OR($B65="Total",$B66="Total")),TRUE,FALSE)</formula>
    </cfRule>
  </conditionalFormatting>
  <conditionalFormatting sqref="E66 G66 I66">
    <cfRule type="expression" priority="10" dxfId="0" stopIfTrue="1">
      <formula>IF(OR($B65="Total",$B66="Total"),TRUE,FALSE)</formula>
    </cfRule>
  </conditionalFormatting>
  <conditionalFormatting sqref="F66">
    <cfRule type="expression" priority="11" dxfId="0" stopIfTrue="1">
      <formula>IF(AND(F66=M66,OR($B65="Total",$B66="Total")),TRUE,FALSE)</formula>
    </cfRule>
  </conditionalFormatting>
  <conditionalFormatting sqref="K66">
    <cfRule type="expression" priority="13" dxfId="0" stopIfTrue="1">
      <formula>IF(AND(K66=P66,OR($B65="Total",$B66="Total")),TRUE,FALSE)</formula>
    </cfRule>
  </conditionalFormatting>
  <conditionalFormatting sqref="H66">
    <cfRule type="expression" priority="16" dxfId="0" stopIfTrue="1">
      <formula>IF(AND(H66=N66,OR($B65="Total",$B66="Total")),TRUE,FALSE)</formula>
    </cfRule>
    <cfRule type="expression" priority="17" dxfId="0" stopIfTrue="1">
      <formula>IF(H65&gt;0,TRUE,FALSE)</formula>
    </cfRule>
  </conditionalFormatting>
  <conditionalFormatting sqref="H65">
    <cfRule type="expression" priority="18" dxfId="0" stopIfTrue="1">
      <formula>IF(AND(J64&gt;0,OR(B63="Total",B64="Total")),TRUE,FALSE)</formula>
    </cfRule>
  </conditionalFormatting>
  <conditionalFormatting sqref="J66">
    <cfRule type="expression" priority="22" dxfId="0" stopIfTrue="1">
      <formula>IF(AND(J66=O66,OR($B65="Total",$B66="Total")),TRUE,FALSE)</formula>
    </cfRule>
    <cfRule type="expression" priority="23" dxfId="0" stopIfTrue="1">
      <formula>IF(J65&gt;0,TRUE,FALSE)</formula>
    </cfRule>
  </conditionalFormatting>
  <conditionalFormatting sqref="B66">
    <cfRule type="expression" priority="1" dxfId="0" stopIfTrue="1">
      <formula>IF(A66="Total",TRUE,FALSE)</formula>
    </cfRule>
    <cfRule type="expression" priority="2" dxfId="0" stopIfTrue="1">
      <formula>IF(A66="Total Abziehbar Code 4.31",TRUE,FALSE)</formula>
    </cfRule>
  </conditionalFormatting>
  <conditionalFormatting sqref="B65">
    <cfRule type="cellIs" priority="19" dxfId="0" operator="equal" stopIfTrue="1">
      <formula>"Total"</formula>
    </cfRule>
  </conditionalFormatting>
  <conditionalFormatting sqref="B66">
    <cfRule type="cellIs" priority="20" dxfId="0" operator="equal" stopIfTrue="1">
      <formula>"Total"</formula>
    </cfRule>
    <cfRule type="cellIs" priority="21" dxfId="0" operator="equal" stopIfTrue="1">
      <formula>"Total Abziehbar Code 4.31"</formula>
    </cfRule>
  </conditionalFormatting>
  <conditionalFormatting sqref="B65">
    <cfRule type="cellIs" priority="3" dxfId="0" operator="equal" stopIfTrue="1">
      <formula>"Übertrag Anteil Energiesparend"</formula>
    </cfRule>
    <cfRule type="cellIs" priority="4" dxfId="0" operator="equal" stopIfTrue="1">
      <formula>"Total Abziehbar Code 4.31"</formula>
    </cfRule>
  </conditionalFormatting>
  <printOptions horizontalCentered="1"/>
  <pageMargins left="0.3937007874015748" right="0.3937007874015748" top="0.3937007874015748" bottom="0.4724409448818898" header="0.5118110236220472" footer="0.5118110236220472"/>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Feuil2"/>
  <dimension ref="A1:P256"/>
  <sheetViews>
    <sheetView showGridLines="0" showZeros="0" zoomScale="150" zoomScaleNormal="150" zoomScalePageLayoutView="0" workbookViewId="0" topLeftCell="A1">
      <selection activeCell="C8" sqref="C8"/>
    </sheetView>
  </sheetViews>
  <sheetFormatPr defaultColWidth="11.421875" defaultRowHeight="12.75"/>
  <cols>
    <col min="1" max="1" width="4.7109375" style="0" customWidth="1"/>
    <col min="2" max="3" width="12.7109375" style="0" customWidth="1"/>
    <col min="4" max="4" width="10.7109375" style="0" customWidth="1"/>
    <col min="5" max="5" width="4.7109375" style="0" customWidth="1"/>
    <col min="6" max="6" width="10.7109375" style="0" customWidth="1"/>
    <col min="7" max="7" width="4.7109375" style="0" customWidth="1"/>
    <col min="8" max="8" width="10.7109375" style="0" customWidth="1"/>
    <col min="9" max="9" width="4.7109375" style="0" customWidth="1"/>
    <col min="10" max="11" width="10.421875" style="0" customWidth="1"/>
  </cols>
  <sheetData>
    <row r="1" spans="1:12" s="2" customFormat="1" ht="20.25" customHeight="1">
      <c r="A1" s="1" t="str">
        <f>"                    Direction des finances"</f>
        <v>                    Direction des finances</v>
      </c>
      <c r="H1" s="3"/>
      <c r="J1" s="4"/>
      <c r="K1" s="5" t="s">
        <v>0</v>
      </c>
      <c r="L1" s="49"/>
    </row>
    <row r="2" spans="1:12" s="2" customFormat="1" ht="18.75" customHeight="1">
      <c r="A2" s="1" t="str">
        <f>"                    Finanzdirektion"</f>
        <v>                    Finanzdirektion</v>
      </c>
      <c r="H2" s="3"/>
      <c r="J2" s="4"/>
      <c r="K2" s="5" t="s">
        <v>1</v>
      </c>
      <c r="L2" s="49"/>
    </row>
    <row r="3" spans="1:12" s="2" customFormat="1" ht="18.75" customHeight="1">
      <c r="A3" s="6" t="s">
        <v>2</v>
      </c>
      <c r="B3" s="7"/>
      <c r="C3" s="7"/>
      <c r="D3" s="8"/>
      <c r="E3" s="8"/>
      <c r="F3" s="8"/>
      <c r="G3" s="8"/>
      <c r="H3" s="9"/>
      <c r="I3" s="8"/>
      <c r="J3" s="10"/>
      <c r="K3" s="10"/>
      <c r="L3" s="50"/>
    </row>
    <row r="4" s="11" customFormat="1" ht="11.25">
      <c r="L4" s="51"/>
    </row>
    <row r="5" s="11" customFormat="1" ht="11.25">
      <c r="L5" s="51"/>
    </row>
    <row r="6" spans="1:12" s="11" customFormat="1" ht="12.75">
      <c r="A6" s="164" t="s">
        <v>6</v>
      </c>
      <c r="B6" s="164"/>
      <c r="C6" s="164"/>
      <c r="D6" s="164"/>
      <c r="E6" s="164"/>
      <c r="F6" s="164"/>
      <c r="G6" s="164"/>
      <c r="H6" s="164"/>
      <c r="I6" s="164"/>
      <c r="J6" s="164"/>
      <c r="K6" s="164"/>
      <c r="L6" s="51"/>
    </row>
    <row r="7" s="11" customFormat="1" ht="11.25">
      <c r="L7" s="51"/>
    </row>
    <row r="8" spans="1:12" s="11" customFormat="1" ht="11.25">
      <c r="A8" s="157" t="s">
        <v>7</v>
      </c>
      <c r="B8" s="157"/>
      <c r="C8" s="54">
        <f>L3</f>
        <v>0</v>
      </c>
      <c r="D8" s="14"/>
      <c r="E8" s="14"/>
      <c r="F8" s="14"/>
      <c r="G8" s="157" t="s">
        <v>10</v>
      </c>
      <c r="H8" s="157"/>
      <c r="I8" s="55"/>
      <c r="J8" s="14"/>
      <c r="K8" s="14"/>
      <c r="L8" s="51"/>
    </row>
    <row r="9" s="11" customFormat="1" ht="11.25">
      <c r="L9" s="51"/>
    </row>
    <row r="10" spans="1:12" s="11" customFormat="1" ht="11.25" customHeight="1">
      <c r="A10" s="157" t="s">
        <v>8</v>
      </c>
      <c r="B10" s="157"/>
      <c r="L10" s="51"/>
    </row>
    <row r="11" spans="1:12" s="11" customFormat="1" ht="11.25" customHeight="1">
      <c r="A11" s="157" t="s">
        <v>9</v>
      </c>
      <c r="B11" s="157"/>
      <c r="C11" s="55"/>
      <c r="D11" s="14"/>
      <c r="E11" s="14"/>
      <c r="F11" s="14"/>
      <c r="G11" s="157" t="s">
        <v>11</v>
      </c>
      <c r="H11" s="157"/>
      <c r="I11" s="55"/>
      <c r="J11" s="14"/>
      <c r="K11" s="14"/>
      <c r="L11" s="51"/>
    </row>
    <row r="12" s="11" customFormat="1" ht="11.25">
      <c r="L12" s="51"/>
    </row>
    <row r="13" spans="1:12" s="11" customFormat="1" ht="11.25">
      <c r="A13" s="157" t="s">
        <v>13</v>
      </c>
      <c r="B13" s="157"/>
      <c r="C13" s="166"/>
      <c r="D13" s="57" t="b">
        <v>0</v>
      </c>
      <c r="L13" s="51"/>
    </row>
    <row r="14" spans="4:12" s="11" customFormat="1" ht="11.25">
      <c r="D14" s="53"/>
      <c r="G14" s="165" t="s">
        <v>12</v>
      </c>
      <c r="H14" s="165"/>
      <c r="I14" s="55">
        <f>L2</f>
        <v>0</v>
      </c>
      <c r="J14" s="14"/>
      <c r="K14" s="14"/>
      <c r="L14" s="51"/>
    </row>
    <row r="15" spans="1:12" s="11" customFormat="1" ht="11.25">
      <c r="A15" s="157" t="s">
        <v>14</v>
      </c>
      <c r="B15" s="157"/>
      <c r="D15" s="57" t="b">
        <v>0</v>
      </c>
      <c r="L15" s="51"/>
    </row>
    <row r="16" s="11" customFormat="1" ht="12" thickBot="1">
      <c r="L16" s="51"/>
    </row>
    <row r="17" spans="1:11" s="11" customFormat="1" ht="22.5" customHeight="1" thickTop="1">
      <c r="A17" s="12"/>
      <c r="B17" s="158" t="s">
        <v>15</v>
      </c>
      <c r="C17" s="159"/>
      <c r="D17" s="159" t="s">
        <v>18</v>
      </c>
      <c r="E17" s="159"/>
      <c r="F17" s="159"/>
      <c r="G17" s="159"/>
      <c r="H17" s="159"/>
      <c r="I17" s="159"/>
      <c r="J17" s="159"/>
      <c r="K17" s="160"/>
    </row>
    <row r="18" spans="1:11" s="11" customFormat="1" ht="26.25" customHeight="1" thickBot="1">
      <c r="A18" s="15" t="s">
        <v>16</v>
      </c>
      <c r="B18" s="18" t="s">
        <v>17</v>
      </c>
      <c r="C18" s="56"/>
      <c r="D18" s="13" t="s">
        <v>5</v>
      </c>
      <c r="E18" s="161" t="s">
        <v>19</v>
      </c>
      <c r="F18" s="162"/>
      <c r="G18" s="163" t="s">
        <v>20</v>
      </c>
      <c r="H18" s="163"/>
      <c r="I18" s="16" t="s">
        <v>4</v>
      </c>
      <c r="J18" s="16" t="s">
        <v>21</v>
      </c>
      <c r="K18" s="17" t="s">
        <v>22</v>
      </c>
    </row>
    <row r="19" spans="1:11" s="11" customFormat="1" ht="11.25" customHeight="1" thickTop="1">
      <c r="A19" s="24">
        <v>1</v>
      </c>
      <c r="B19" s="27" t="s">
        <v>23</v>
      </c>
      <c r="C19" s="28"/>
      <c r="D19" s="31"/>
      <c r="E19" s="64"/>
      <c r="F19" s="21"/>
      <c r="G19" s="66"/>
      <c r="H19" s="43"/>
      <c r="I19" s="64"/>
      <c r="J19" s="21"/>
      <c r="K19" s="22"/>
    </row>
    <row r="20" spans="1:11" s="11" customFormat="1" ht="11.25" customHeight="1">
      <c r="A20" s="25"/>
      <c r="B20" s="19" t="s">
        <v>24</v>
      </c>
      <c r="C20" s="20"/>
      <c r="D20" s="35"/>
      <c r="E20" s="65"/>
      <c r="F20" s="35">
        <f>IF(E20=0,0,ROUND((D20*E20)*20,0)/20)</f>
        <v>0</v>
      </c>
      <c r="G20" s="65">
        <f>IF(E20=0,0,SUM(1-E20))</f>
        <v>0</v>
      </c>
      <c r="H20" s="44">
        <f>IF(G20=0,0,ROUND((D20*G20)*20,0)/20)</f>
        <v>0</v>
      </c>
      <c r="I20" s="65"/>
      <c r="J20" s="35">
        <f>IF(I20=0,0,ROUND(((F20*I20)/100)*20,0)/20)</f>
        <v>0</v>
      </c>
      <c r="K20" s="36"/>
    </row>
    <row r="21" spans="1:11" s="11" customFormat="1" ht="11.25" customHeight="1">
      <c r="A21" s="26">
        <v>2</v>
      </c>
      <c r="B21" s="29" t="s">
        <v>25</v>
      </c>
      <c r="C21" s="30"/>
      <c r="D21" s="32"/>
      <c r="E21" s="66"/>
      <c r="F21" s="23"/>
      <c r="G21" s="66"/>
      <c r="H21" s="45"/>
      <c r="I21" s="66"/>
      <c r="J21" s="23"/>
      <c r="K21" s="33"/>
    </row>
    <row r="22" spans="1:11" s="11" customFormat="1" ht="11.25" customHeight="1">
      <c r="A22" s="25"/>
      <c r="B22" s="19" t="s">
        <v>26</v>
      </c>
      <c r="C22" s="20"/>
      <c r="D22" s="35"/>
      <c r="E22" s="65"/>
      <c r="F22" s="35">
        <f>IF(E22=0,0,ROUND((D22*E22)*20,0)/20)</f>
        <v>0</v>
      </c>
      <c r="G22" s="65">
        <f>IF(E22=0,0,SUM(1-E22))</f>
        <v>0</v>
      </c>
      <c r="H22" s="44">
        <f>IF(G22=0,0,ROUND((D22*G22)*20,0)/20)</f>
        <v>0</v>
      </c>
      <c r="I22" s="65"/>
      <c r="J22" s="35">
        <f>IF(I22=0,0,ROUND(((F22*I22)/100)*20,0)/20)</f>
        <v>0</v>
      </c>
      <c r="K22" s="36"/>
    </row>
    <row r="23" spans="1:16" s="11" customFormat="1" ht="11.25" customHeight="1">
      <c r="A23" s="37"/>
      <c r="B23" s="38"/>
      <c r="C23" s="30"/>
      <c r="D23" s="32"/>
      <c r="E23" s="66"/>
      <c r="F23" s="23"/>
      <c r="G23" s="66"/>
      <c r="H23" s="45"/>
      <c r="I23" s="66"/>
      <c r="J23" s="23"/>
      <c r="K23" s="33"/>
      <c r="L23" s="53"/>
      <c r="M23" s="53"/>
      <c r="N23" s="53"/>
      <c r="O23" s="53"/>
      <c r="P23" s="53"/>
    </row>
    <row r="24" spans="1:16" s="11" customFormat="1" ht="11.25" customHeight="1">
      <c r="A24" s="25"/>
      <c r="B24" s="39"/>
      <c r="C24" s="34"/>
      <c r="D24" s="35">
        <f>IF(OR(B23="Total",B24="Total"),L24,0)</f>
        <v>0</v>
      </c>
      <c r="E24" s="65"/>
      <c r="F24" s="35">
        <f>IF(OR(B23="Total",B24="Total"),M24,IF(E24=0,0,ROUND((D24*E24)*20,0)/20))</f>
        <v>0</v>
      </c>
      <c r="G24" s="65">
        <f>IF(E24=0,0,SUM(1-E24))</f>
        <v>0</v>
      </c>
      <c r="H24" s="44">
        <f>IF(OR(B23="Total",B24="Total"),N24,IF(G24=0,0,ROUND((D24*G24)*20,0)/20))</f>
        <v>0</v>
      </c>
      <c r="I24" s="65"/>
      <c r="J24" s="35">
        <f>IF(OR(B23="Total",B24="Total"),O24,IF(I24=0,0,ROUND(((F24*I24)/100)*20,0)/20))</f>
        <v>0</v>
      </c>
      <c r="K24" s="36">
        <f>IF(OR(B23="Total",B24="Total"),P24,0)</f>
        <v>0</v>
      </c>
      <c r="L24" s="52">
        <f>SUM($D$20:D22)</f>
        <v>0</v>
      </c>
      <c r="M24" s="52">
        <f>SUM($F$20:F22)</f>
        <v>0</v>
      </c>
      <c r="N24" s="52">
        <f>SUM($H$20:H22)</f>
        <v>0</v>
      </c>
      <c r="O24" s="52">
        <f>SUM($J$20:J22)</f>
        <v>0</v>
      </c>
      <c r="P24" s="52">
        <f>SUM($K$20:K22)</f>
        <v>0</v>
      </c>
    </row>
    <row r="25" spans="1:16" s="11" customFormat="1" ht="11.25" customHeight="1">
      <c r="A25" s="37"/>
      <c r="B25" s="38"/>
      <c r="C25" s="30"/>
      <c r="D25" s="32"/>
      <c r="E25" s="66"/>
      <c r="F25" s="23"/>
      <c r="G25" s="66"/>
      <c r="H25" s="45">
        <f>IF(OR(B23="Total",B24="Total"),J24,0)</f>
        <v>0</v>
      </c>
      <c r="I25" s="66"/>
      <c r="J25" s="23"/>
      <c r="K25" s="33"/>
      <c r="L25" s="53"/>
      <c r="M25" s="53"/>
      <c r="N25" s="53"/>
      <c r="O25" s="53"/>
      <c r="P25" s="53"/>
    </row>
    <row r="26" spans="1:16" s="11" customFormat="1" ht="11.25" customHeight="1">
      <c r="A26" s="25"/>
      <c r="B26" s="39">
        <f>IF(AND(OR(B23="Total",B24="Total"),H25&gt;0),"Total abziehbar Code 4.31","")</f>
      </c>
      <c r="C26" s="34"/>
      <c r="D26" s="35">
        <f>IF(OR(B25="Total",B26="Total"),L26,0)</f>
        <v>0</v>
      </c>
      <c r="E26" s="65"/>
      <c r="F26" s="35">
        <f>IF(OR(B25="Total",B26="Total"),M26,IF(E26=0,0,ROUND((D26*E26)*20,0)/20))</f>
        <v>0</v>
      </c>
      <c r="G26" s="65">
        <f>IF(E26=0,0,SUM(1-E26))</f>
        <v>0</v>
      </c>
      <c r="H26" s="44">
        <f>IF(OR(B25="Total",B26="Total"),N26,IF(H25&gt;0,SUM(H24:H25),IF(G26=0,0,ROUND((D26*G26)*20,0)/20)))</f>
        <v>0</v>
      </c>
      <c r="I26" s="65"/>
      <c r="J26" s="35">
        <f>IF(OR(B25="Total",B26="Total"),O26,IF(I26=0,0,ROUND(((F26*I26)/100)*20,0)/20))</f>
        <v>0</v>
      </c>
      <c r="K26" s="36">
        <f>IF(OR(B25="Total",B26="Total"),P26,0)</f>
        <v>0</v>
      </c>
      <c r="L26" s="52">
        <f>SUM($D$20:D24)</f>
        <v>0</v>
      </c>
      <c r="M26" s="52">
        <f>SUM($F$20:F24)</f>
        <v>0</v>
      </c>
      <c r="N26" s="52">
        <f>SUM($H$20:H24)</f>
        <v>0</v>
      </c>
      <c r="O26" s="52">
        <f>SUM($J$20:J24)</f>
        <v>0</v>
      </c>
      <c r="P26" s="52">
        <f>SUM($K$20:K24)</f>
        <v>0</v>
      </c>
    </row>
    <row r="27" spans="1:16" s="11" customFormat="1" ht="11.25" customHeight="1">
      <c r="A27" s="37"/>
      <c r="B27" s="38"/>
      <c r="C27" s="30"/>
      <c r="D27" s="32"/>
      <c r="E27" s="66"/>
      <c r="F27" s="23"/>
      <c r="G27" s="66"/>
      <c r="H27" s="45">
        <f>IF(OR(B25="Total",B26="Total"),J26,0)</f>
        <v>0</v>
      </c>
      <c r="I27" s="66"/>
      <c r="J27" s="23"/>
      <c r="K27" s="33"/>
      <c r="L27" s="53"/>
      <c r="M27" s="53"/>
      <c r="N27" s="53"/>
      <c r="O27" s="53"/>
      <c r="P27" s="53"/>
    </row>
    <row r="28" spans="1:16" s="11" customFormat="1" ht="11.25" customHeight="1">
      <c r="A28" s="25"/>
      <c r="B28" s="39">
        <f>IF(AND(OR(B25="Total",B26="Total"),H27&gt;0),"Total abziehbar Code 4.31","")</f>
      </c>
      <c r="C28" s="34"/>
      <c r="D28" s="35">
        <f>IF(OR(B27="Total",B28="Total"),L28,0)</f>
        <v>0</v>
      </c>
      <c r="E28" s="65"/>
      <c r="F28" s="35">
        <f>IF(OR(B27="Total",B28="Total"),M28,IF(E28=0,0,ROUND((D28*E28)*20,0)/20))</f>
        <v>0</v>
      </c>
      <c r="G28" s="65">
        <f>IF(E28=0,0,SUM(1-E28))</f>
        <v>0</v>
      </c>
      <c r="H28" s="44">
        <f>IF(OR(B27="Total",B28="Total"),N28,IF(H27&gt;0,SUM(H26:H27),IF(G28=0,0,ROUND((D28*G28)*20,0)/20)))</f>
        <v>0</v>
      </c>
      <c r="I28" s="65"/>
      <c r="J28" s="35">
        <f>IF(OR(B27="Total",B28="Total"),O28,IF(I28=0,0,ROUND(((F28*I28)/100)*20,0)/20))</f>
        <v>0</v>
      </c>
      <c r="K28" s="36">
        <f>IF(OR(B27="Total",B28="Total"),P28,0)</f>
        <v>0</v>
      </c>
      <c r="L28" s="52">
        <f>SUM($D$20:D26)</f>
        <v>0</v>
      </c>
      <c r="M28" s="52">
        <f>SUM($F$20:F26)</f>
        <v>0</v>
      </c>
      <c r="N28" s="52">
        <f>SUM($H$20:H26)</f>
        <v>0</v>
      </c>
      <c r="O28" s="52">
        <f>SUM($J$20:J26)</f>
        <v>0</v>
      </c>
      <c r="P28" s="52">
        <f>SUM($K$20:K26)</f>
        <v>0</v>
      </c>
    </row>
    <row r="29" spans="1:16" s="11" customFormat="1" ht="11.25" customHeight="1">
      <c r="A29" s="37"/>
      <c r="B29" s="38"/>
      <c r="C29" s="30"/>
      <c r="D29" s="32"/>
      <c r="E29" s="66"/>
      <c r="F29" s="23"/>
      <c r="G29" s="66"/>
      <c r="H29" s="45">
        <f>IF(OR(B27="Total",B28="Total"),J28,0)</f>
        <v>0</v>
      </c>
      <c r="I29" s="66"/>
      <c r="J29" s="23"/>
      <c r="K29" s="33"/>
      <c r="L29" s="53"/>
      <c r="M29" s="53"/>
      <c r="N29" s="53"/>
      <c r="O29" s="53"/>
      <c r="P29" s="53"/>
    </row>
    <row r="30" spans="1:16" s="11" customFormat="1" ht="11.25" customHeight="1">
      <c r="A30" s="25"/>
      <c r="B30" s="39">
        <f>IF(AND(OR(B27="Total",B28="Total"),H29&gt;0),"Total abziehbar Code 4.31","")</f>
      </c>
      <c r="C30" s="34"/>
      <c r="D30" s="35">
        <f>IF(OR(B29="Total",B30="Total"),L30,0)</f>
        <v>0</v>
      </c>
      <c r="E30" s="65"/>
      <c r="F30" s="35">
        <f>IF(OR(B29="Total",B30="Total"),M30,IF(E30=0,0,ROUND((D30*E30)*20,0)/20))</f>
        <v>0</v>
      </c>
      <c r="G30" s="65">
        <f>IF(E30=0,0,SUM(1-E30))</f>
        <v>0</v>
      </c>
      <c r="H30" s="44">
        <f>IF(OR(B29="Total",B30="Total"),N30,IF(H29&gt;0,SUM(H28:H29),IF(G30=0,0,ROUND((D30*G30)*20,0)/20)))</f>
        <v>0</v>
      </c>
      <c r="I30" s="65"/>
      <c r="J30" s="35">
        <f>IF(OR(B29="Total",B30="Total"),O30,IF(I30=0,0,ROUND(((F30*I30)/100)*20,0)/20))</f>
        <v>0</v>
      </c>
      <c r="K30" s="36">
        <f>IF(OR(B29="Total",B30="Total"),P30,0)</f>
        <v>0</v>
      </c>
      <c r="L30" s="52">
        <f>SUM($D$20:D28)</f>
        <v>0</v>
      </c>
      <c r="M30" s="52">
        <f>SUM($F$20:F28)</f>
        <v>0</v>
      </c>
      <c r="N30" s="52">
        <f>SUM($H$20:H28)</f>
        <v>0</v>
      </c>
      <c r="O30" s="52">
        <f>SUM($J$20:J28)</f>
        <v>0</v>
      </c>
      <c r="P30" s="52">
        <f>SUM($K$20:K28)</f>
        <v>0</v>
      </c>
    </row>
    <row r="31" spans="1:16" s="11" customFormat="1" ht="11.25" customHeight="1">
      <c r="A31" s="37"/>
      <c r="B31" s="38"/>
      <c r="C31" s="30"/>
      <c r="D31" s="32"/>
      <c r="E31" s="66"/>
      <c r="F31" s="23"/>
      <c r="G31" s="66"/>
      <c r="H31" s="45">
        <f>IF(OR(B29="Total",B30="Total"),J30,0)</f>
        <v>0</v>
      </c>
      <c r="I31" s="66"/>
      <c r="J31" s="23"/>
      <c r="K31" s="33"/>
      <c r="L31" s="53"/>
      <c r="M31" s="53"/>
      <c r="N31" s="53"/>
      <c r="O31" s="53"/>
      <c r="P31" s="53"/>
    </row>
    <row r="32" spans="1:16" s="11" customFormat="1" ht="11.25" customHeight="1">
      <c r="A32" s="25"/>
      <c r="B32" s="39">
        <f>IF(AND(OR(B29="Total",B30="Total"),H31&gt;0),"Total abziehbar Code 4.31","")</f>
      </c>
      <c r="C32" s="34"/>
      <c r="D32" s="35">
        <f>IF(OR(B31="Total",B32="Total"),L32,0)</f>
        <v>0</v>
      </c>
      <c r="E32" s="65"/>
      <c r="F32" s="35">
        <f>IF(OR(B31="Total",B32="Total"),M32,IF(E32=0,0,ROUND((D32*E32)*20,0)/20))</f>
        <v>0</v>
      </c>
      <c r="G32" s="65">
        <f>IF(E32=0,0,SUM(1-E32))</f>
        <v>0</v>
      </c>
      <c r="H32" s="44">
        <f>IF(OR(B31="Total",B32="Total"),N32,IF(H31&gt;0,SUM(H30:H31),IF(G32=0,0,ROUND((D32*G32)*20,0)/20)))</f>
        <v>0</v>
      </c>
      <c r="I32" s="65"/>
      <c r="J32" s="35">
        <f>IF(OR(B31="Total",B32="Total"),O32,IF(I32=0,0,ROUND(((F32*I32)/100)*20,0)/20))</f>
        <v>0</v>
      </c>
      <c r="K32" s="36">
        <f>IF(OR(B31="Total",B32="Total"),P32,0)</f>
        <v>0</v>
      </c>
      <c r="L32" s="52">
        <f>SUM($D$20:D30)</f>
        <v>0</v>
      </c>
      <c r="M32" s="52">
        <f>SUM($F$20:F30)</f>
        <v>0</v>
      </c>
      <c r="N32" s="52">
        <f>SUM($H$20:H30)</f>
        <v>0</v>
      </c>
      <c r="O32" s="52">
        <f>SUM($J$20:J30)</f>
        <v>0</v>
      </c>
      <c r="P32" s="52">
        <f>SUM($K$20:K30)</f>
        <v>0</v>
      </c>
    </row>
    <row r="33" spans="1:16" s="11" customFormat="1" ht="11.25" customHeight="1">
      <c r="A33" s="37"/>
      <c r="B33" s="38"/>
      <c r="C33" s="30"/>
      <c r="D33" s="32"/>
      <c r="E33" s="66"/>
      <c r="F33" s="23"/>
      <c r="G33" s="66"/>
      <c r="H33" s="45">
        <f>IF(OR(B31="Total",B32="Total"),J32,0)</f>
        <v>0</v>
      </c>
      <c r="I33" s="66"/>
      <c r="J33" s="23"/>
      <c r="K33" s="33"/>
      <c r="L33" s="53"/>
      <c r="M33" s="53"/>
      <c r="N33" s="53"/>
      <c r="O33" s="53"/>
      <c r="P33" s="53"/>
    </row>
    <row r="34" spans="1:16" s="11" customFormat="1" ht="11.25" customHeight="1">
      <c r="A34" s="25"/>
      <c r="B34" s="39">
        <f>IF(AND(OR(B31="Total",B32="Total"),H33&gt;0),"Total abziehbar Code 4.31","")</f>
      </c>
      <c r="C34" s="34"/>
      <c r="D34" s="35">
        <f>IF(OR(B33="Total",B34="Total"),L34,0)</f>
        <v>0</v>
      </c>
      <c r="E34" s="65"/>
      <c r="F34" s="35">
        <f>IF(OR(B33="Total",B34="Total"),M34,IF(E34=0,0,ROUND((D34*E34)*20,0)/20))</f>
        <v>0</v>
      </c>
      <c r="G34" s="65">
        <f>IF(E34=0,0,SUM(1-E34))</f>
        <v>0</v>
      </c>
      <c r="H34" s="44">
        <f>IF(OR(B33="Total",B34="Total"),N34,IF(H33&gt;0,SUM(H32:H33),IF(G34=0,0,ROUND((D34*G34)*20,0)/20)))</f>
        <v>0</v>
      </c>
      <c r="I34" s="65"/>
      <c r="J34" s="35">
        <f>IF(OR(B33="Total",B34="Total"),O34,IF(I34=0,0,ROUND(((F34*I34)/100)*20,0)/20))</f>
        <v>0</v>
      </c>
      <c r="K34" s="36">
        <f>IF(OR(B33="Total",B34="Total"),P34,0)</f>
        <v>0</v>
      </c>
      <c r="L34" s="52">
        <f>SUM($D$20:D32)</f>
        <v>0</v>
      </c>
      <c r="M34" s="52">
        <f>SUM($F$20:F32)</f>
        <v>0</v>
      </c>
      <c r="N34" s="52">
        <f>SUM($H$20:H32)</f>
        <v>0</v>
      </c>
      <c r="O34" s="52">
        <f>SUM($J$20:J32)</f>
        <v>0</v>
      </c>
      <c r="P34" s="52">
        <f>SUM($K$20:K32)</f>
        <v>0</v>
      </c>
    </row>
    <row r="35" spans="1:16" s="11" customFormat="1" ht="11.25" customHeight="1">
      <c r="A35" s="37"/>
      <c r="B35" s="38"/>
      <c r="C35" s="30"/>
      <c r="D35" s="32"/>
      <c r="E35" s="66"/>
      <c r="F35" s="23"/>
      <c r="G35" s="66"/>
      <c r="H35" s="45">
        <f>IF(OR(B33="Total",B34="Total"),J34,0)</f>
        <v>0</v>
      </c>
      <c r="I35" s="66"/>
      <c r="J35" s="23"/>
      <c r="K35" s="33"/>
      <c r="L35" s="53"/>
      <c r="M35" s="53"/>
      <c r="N35" s="53"/>
      <c r="O35" s="53"/>
      <c r="P35" s="53"/>
    </row>
    <row r="36" spans="1:16" s="11" customFormat="1" ht="11.25" customHeight="1">
      <c r="A36" s="25"/>
      <c r="B36" s="39">
        <f>IF(AND(OR(B33="Total",B34="Total"),H35&gt;0),"Total abziehbar Code 4.31","")</f>
      </c>
      <c r="C36" s="34"/>
      <c r="D36" s="35">
        <f>IF(OR(B35="Total",B36="Total"),L36,0)</f>
        <v>0</v>
      </c>
      <c r="E36" s="65"/>
      <c r="F36" s="35">
        <f>IF(OR(B35="Total",B36="Total"),M36,IF(E36=0,0,ROUND((D36*E36)*20,0)/20))</f>
        <v>0</v>
      </c>
      <c r="G36" s="65">
        <f>IF(E36=0,0,SUM(1-E36))</f>
        <v>0</v>
      </c>
      <c r="H36" s="44">
        <f>IF(OR(B35="Total",B36="Total"),N36,IF(H35&gt;0,SUM(H34:H35),IF(G36=0,0,ROUND((D36*G36)*20,0)/20)))</f>
        <v>0</v>
      </c>
      <c r="I36" s="65"/>
      <c r="J36" s="35">
        <f>IF(OR(B35="Total",B36="Total"),O36,IF(I36=0,0,ROUND(((F36*I36)/100)*20,0)/20))</f>
        <v>0</v>
      </c>
      <c r="K36" s="36">
        <f>IF(OR(B35="Total",B36="Total"),P36,0)</f>
        <v>0</v>
      </c>
      <c r="L36" s="52">
        <f>SUM($D$20:D34)</f>
        <v>0</v>
      </c>
      <c r="M36" s="52">
        <f>SUM($F$20:F34)</f>
        <v>0</v>
      </c>
      <c r="N36" s="52">
        <f>SUM($H$20:H34)</f>
        <v>0</v>
      </c>
      <c r="O36" s="52">
        <f>SUM($J$20:J34)</f>
        <v>0</v>
      </c>
      <c r="P36" s="52">
        <f>SUM($K$20:K34)</f>
        <v>0</v>
      </c>
    </row>
    <row r="37" spans="1:16" s="11" customFormat="1" ht="11.25" customHeight="1">
      <c r="A37" s="37"/>
      <c r="B37" s="38"/>
      <c r="C37" s="30"/>
      <c r="D37" s="32"/>
      <c r="E37" s="66"/>
      <c r="F37" s="23"/>
      <c r="G37" s="66"/>
      <c r="H37" s="45">
        <f>IF(OR(B35="Total",B36="Total"),J36,0)</f>
        <v>0</v>
      </c>
      <c r="I37" s="66"/>
      <c r="J37" s="23"/>
      <c r="K37" s="33"/>
      <c r="L37" s="53"/>
      <c r="M37" s="53"/>
      <c r="N37" s="53"/>
      <c r="O37" s="53"/>
      <c r="P37" s="53"/>
    </row>
    <row r="38" spans="1:16" s="11" customFormat="1" ht="11.25" customHeight="1">
      <c r="A38" s="25"/>
      <c r="B38" s="39">
        <f>IF(AND(OR(B35="Total",B36="Total"),H37&gt;0),"Total abziehbar Code 4.31","")</f>
      </c>
      <c r="C38" s="34"/>
      <c r="D38" s="35">
        <f>IF(OR(B37="Total",B38="Total"),L38,0)</f>
        <v>0</v>
      </c>
      <c r="E38" s="65"/>
      <c r="F38" s="35">
        <f>IF(OR(B37="Total",B38="Total"),M38,IF(E38=0,0,ROUND((D38*E38)*20,0)/20))</f>
        <v>0</v>
      </c>
      <c r="G38" s="65">
        <f>IF(E38=0,0,SUM(1-E38))</f>
        <v>0</v>
      </c>
      <c r="H38" s="44">
        <f>IF(OR(B37="Total",B38="Total"),N38,IF(H37&gt;0,SUM(H36:H37),IF(G38=0,0,ROUND((D38*G38)*20,0)/20)))</f>
        <v>0</v>
      </c>
      <c r="I38" s="65"/>
      <c r="J38" s="35">
        <f>IF(OR(B37="Total",B38="Total"),O38,IF(I38=0,0,ROUND(((F38*I38)/100)*20,0)/20))</f>
        <v>0</v>
      </c>
      <c r="K38" s="36">
        <f>IF(OR(B37="Total",B38="Total"),P38,0)</f>
        <v>0</v>
      </c>
      <c r="L38" s="52">
        <f>SUM($D$20:D36)</f>
        <v>0</v>
      </c>
      <c r="M38" s="52">
        <f>SUM($F$20:F36)</f>
        <v>0</v>
      </c>
      <c r="N38" s="52">
        <f>SUM($H$20:H36)</f>
        <v>0</v>
      </c>
      <c r="O38" s="52">
        <f>SUM($J$20:J36)</f>
        <v>0</v>
      </c>
      <c r="P38" s="52">
        <f>SUM($K$20:K36)</f>
        <v>0</v>
      </c>
    </row>
    <row r="39" spans="1:16" s="11" customFormat="1" ht="11.25" customHeight="1">
      <c r="A39" s="37"/>
      <c r="B39" s="38"/>
      <c r="C39" s="30"/>
      <c r="D39" s="32"/>
      <c r="E39" s="66"/>
      <c r="F39" s="23"/>
      <c r="G39" s="66"/>
      <c r="H39" s="45">
        <f>IF(OR(B37="Total",B38="Total"),J38,0)</f>
        <v>0</v>
      </c>
      <c r="I39" s="66"/>
      <c r="J39" s="23"/>
      <c r="K39" s="33"/>
      <c r="L39" s="53"/>
      <c r="M39" s="53"/>
      <c r="N39" s="53"/>
      <c r="O39" s="53"/>
      <c r="P39" s="53"/>
    </row>
    <row r="40" spans="1:16" s="11" customFormat="1" ht="11.25" customHeight="1">
      <c r="A40" s="25"/>
      <c r="B40" s="39">
        <f>IF(AND(OR(B37="Total",B38="Total"),H39&gt;0),"Total abziehbar Code 4.31","")</f>
      </c>
      <c r="C40" s="34"/>
      <c r="D40" s="35">
        <f>IF(OR(B39="Total",B40="Total"),L40,0)</f>
        <v>0</v>
      </c>
      <c r="E40" s="65"/>
      <c r="F40" s="35">
        <f>IF(OR(B39="Total",B40="Total"),M40,IF(E40=0,0,ROUND((D40*E40)*20,0)/20))</f>
        <v>0</v>
      </c>
      <c r="G40" s="65">
        <f>IF(E40=0,0,SUM(1-E40))</f>
        <v>0</v>
      </c>
      <c r="H40" s="44">
        <f>IF(OR(B39="Total",B40="Total"),N40,IF(H39&gt;0,SUM(H38:H39),IF(G40=0,0,ROUND((D40*G40)*20,0)/20)))</f>
        <v>0</v>
      </c>
      <c r="I40" s="65"/>
      <c r="J40" s="35">
        <f>IF(OR(B39="Total",B40="Total"),O40,IF(I40=0,0,ROUND(((F40*I40)/100)*20,0)/20))</f>
        <v>0</v>
      </c>
      <c r="K40" s="36">
        <f>IF(OR(B39="Total",B40="Total"),P40,0)</f>
        <v>0</v>
      </c>
      <c r="L40" s="52">
        <f>SUM($D$20:D38)</f>
        <v>0</v>
      </c>
      <c r="M40" s="52">
        <f>SUM($F$20:F38)</f>
        <v>0</v>
      </c>
      <c r="N40" s="52">
        <f>SUM($H$20:H38)</f>
        <v>0</v>
      </c>
      <c r="O40" s="52">
        <f>SUM($J$20:J38)</f>
        <v>0</v>
      </c>
      <c r="P40" s="52">
        <f>SUM($K$20:K38)</f>
        <v>0</v>
      </c>
    </row>
    <row r="41" spans="1:16" s="11" customFormat="1" ht="11.25" customHeight="1">
      <c r="A41" s="37"/>
      <c r="B41" s="38"/>
      <c r="C41" s="30"/>
      <c r="D41" s="32"/>
      <c r="E41" s="66"/>
      <c r="F41" s="23"/>
      <c r="G41" s="66"/>
      <c r="H41" s="45">
        <f>IF(OR(B39="Total",B40="Total"),J40,0)</f>
        <v>0</v>
      </c>
      <c r="I41" s="66"/>
      <c r="J41" s="23"/>
      <c r="K41" s="33"/>
      <c r="L41" s="53"/>
      <c r="M41" s="53"/>
      <c r="N41" s="53"/>
      <c r="O41" s="53"/>
      <c r="P41" s="53"/>
    </row>
    <row r="42" spans="1:16" s="11" customFormat="1" ht="11.25" customHeight="1">
      <c r="A42" s="25"/>
      <c r="B42" s="39">
        <f>IF(AND(OR(B39="Total",B40="Total"),H41&gt;0),"Total abziehbar Code 4.31","")</f>
      </c>
      <c r="C42" s="34"/>
      <c r="D42" s="35">
        <f>IF(OR(B41="Total",B42="Total"),L42,0)</f>
        <v>0</v>
      </c>
      <c r="E42" s="65"/>
      <c r="F42" s="35">
        <f>IF(OR(B41="Total",B42="Total"),M42,IF(E42=0,0,ROUND((D42*E42)*20,0)/20))</f>
        <v>0</v>
      </c>
      <c r="G42" s="65">
        <f>IF(E42=0,0,SUM(1-E42))</f>
        <v>0</v>
      </c>
      <c r="H42" s="44">
        <f>IF(OR(B41="Total",B42="Total"),N42,IF(H41&gt;0,SUM(H40:H41),IF(G42=0,0,ROUND((D42*G42)*20,0)/20)))</f>
        <v>0</v>
      </c>
      <c r="I42" s="65"/>
      <c r="J42" s="35">
        <f>IF(OR(B41="Total",B42="Total"),O42,IF(I42=0,0,ROUND(((F42*I42)/100)*20,0)/20))</f>
        <v>0</v>
      </c>
      <c r="K42" s="36">
        <f>IF(OR(B41="Total",B42="Total"),P42,0)</f>
        <v>0</v>
      </c>
      <c r="L42" s="52">
        <f>SUM($D$20:D40)</f>
        <v>0</v>
      </c>
      <c r="M42" s="52">
        <f>SUM($F$20:F40)</f>
        <v>0</v>
      </c>
      <c r="N42" s="52">
        <f>SUM($H$20:H40)</f>
        <v>0</v>
      </c>
      <c r="O42" s="52">
        <f>SUM($J$20:J40)</f>
        <v>0</v>
      </c>
      <c r="P42" s="52">
        <f>SUM($K$20:K40)</f>
        <v>0</v>
      </c>
    </row>
    <row r="43" spans="1:16" s="11" customFormat="1" ht="11.25" customHeight="1">
      <c r="A43" s="37"/>
      <c r="B43" s="38"/>
      <c r="C43" s="30"/>
      <c r="D43" s="32"/>
      <c r="E43" s="66"/>
      <c r="F43" s="23"/>
      <c r="G43" s="66"/>
      <c r="H43" s="45">
        <f>IF(OR(B41="Total",B42="Total"),J42,0)</f>
        <v>0</v>
      </c>
      <c r="I43" s="66"/>
      <c r="J43" s="23"/>
      <c r="K43" s="33"/>
      <c r="L43" s="53"/>
      <c r="M43" s="53"/>
      <c r="N43" s="53"/>
      <c r="O43" s="53"/>
      <c r="P43" s="53"/>
    </row>
    <row r="44" spans="1:16" s="11" customFormat="1" ht="11.25" customHeight="1">
      <c r="A44" s="25"/>
      <c r="B44" s="39">
        <f>IF(AND(OR(B41="Total",B42="Total"),H43&gt;0),"Total abziehbar Code 4.31","")</f>
      </c>
      <c r="C44" s="34"/>
      <c r="D44" s="35">
        <f>IF(OR(B43="Total",B44="Total"),L44,0)</f>
        <v>0</v>
      </c>
      <c r="E44" s="65"/>
      <c r="F44" s="35">
        <f>IF(OR(B43="Total",B44="Total"),M44,IF(E44=0,0,ROUND((D44*E44)*20,0)/20))</f>
        <v>0</v>
      </c>
      <c r="G44" s="65">
        <f>IF(E44=0,0,SUM(1-E44))</f>
        <v>0</v>
      </c>
      <c r="H44" s="44">
        <f>IF(OR(B43="Total",B44="Total"),N44,IF(H43&gt;0,SUM(H42:H43),IF(G44=0,0,ROUND((D44*G44)*20,0)/20)))</f>
        <v>0</v>
      </c>
      <c r="I44" s="65"/>
      <c r="J44" s="35">
        <f>IF(OR(B43="Total",B44="Total"),O44,IF(I44=0,0,ROUND(((F44*I44)/100)*20,0)/20))</f>
        <v>0</v>
      </c>
      <c r="K44" s="36">
        <f>IF(OR(B43="Total",B44="Total"),P44,0)</f>
        <v>0</v>
      </c>
      <c r="L44" s="52">
        <f>SUM($D$20:D42)</f>
        <v>0</v>
      </c>
      <c r="M44" s="52">
        <f>SUM($F$20:F42)</f>
        <v>0</v>
      </c>
      <c r="N44" s="52">
        <f>SUM($H$20:H42)</f>
        <v>0</v>
      </c>
      <c r="O44" s="52">
        <f>SUM($J$20:J42)</f>
        <v>0</v>
      </c>
      <c r="P44" s="52">
        <f>SUM($K$20:K42)</f>
        <v>0</v>
      </c>
    </row>
    <row r="45" spans="1:16" s="11" customFormat="1" ht="11.25" customHeight="1">
      <c r="A45" s="37"/>
      <c r="B45" s="38"/>
      <c r="C45" s="30"/>
      <c r="D45" s="32"/>
      <c r="E45" s="66"/>
      <c r="F45" s="23"/>
      <c r="G45" s="66"/>
      <c r="H45" s="45">
        <f>IF(OR(B43="Total",B44="Total"),J44,0)</f>
        <v>0</v>
      </c>
      <c r="I45" s="66"/>
      <c r="J45" s="23"/>
      <c r="K45" s="33"/>
      <c r="L45" s="53"/>
      <c r="M45" s="53"/>
      <c r="N45" s="53"/>
      <c r="O45" s="53"/>
      <c r="P45" s="53"/>
    </row>
    <row r="46" spans="1:16" s="11" customFormat="1" ht="11.25" customHeight="1">
      <c r="A46" s="25"/>
      <c r="B46" s="39">
        <f>IF(AND(OR(B43="Total",B44="Total"),H45&gt;0),"Total abziehbar Code 4.31","")</f>
      </c>
      <c r="C46" s="34"/>
      <c r="D46" s="35">
        <f>IF(OR(B45="Total",B46="Total"),L46,0)</f>
        <v>0</v>
      </c>
      <c r="E46" s="65"/>
      <c r="F46" s="35">
        <f>IF(OR(B45="Total",B46="Total"),M46,IF(E46=0,0,ROUND((D46*E46)*20,0)/20))</f>
        <v>0</v>
      </c>
      <c r="G46" s="65">
        <f>IF(E46=0,0,SUM(1-E46))</f>
        <v>0</v>
      </c>
      <c r="H46" s="44">
        <f>IF(OR(B45="Total",B46="Total"),N46,IF(H45&gt;0,SUM(H44:H45),IF(G46=0,0,ROUND((D46*G46)*20,0)/20)))</f>
        <v>0</v>
      </c>
      <c r="I46" s="65"/>
      <c r="J46" s="35">
        <f>IF(OR(B45="Total",B46="Total"),O46,IF(I46=0,0,ROUND(((F46*I46)/100)*20,0)/20))</f>
        <v>0</v>
      </c>
      <c r="K46" s="36">
        <f>IF(OR(B45="Total",B46="Total"),P46,0)</f>
        <v>0</v>
      </c>
      <c r="L46" s="52">
        <f>SUM($D$20:D44)</f>
        <v>0</v>
      </c>
      <c r="M46" s="52">
        <f>SUM($F$20:F44)</f>
        <v>0</v>
      </c>
      <c r="N46" s="52">
        <f>SUM($H$20:H44)</f>
        <v>0</v>
      </c>
      <c r="O46" s="52">
        <f>SUM($J$20:J44)</f>
        <v>0</v>
      </c>
      <c r="P46" s="52">
        <f>SUM($K$20:K44)</f>
        <v>0</v>
      </c>
    </row>
    <row r="47" spans="1:16" s="11" customFormat="1" ht="11.25" customHeight="1">
      <c r="A47" s="37"/>
      <c r="B47" s="38"/>
      <c r="C47" s="30"/>
      <c r="D47" s="32"/>
      <c r="E47" s="66"/>
      <c r="F47" s="23"/>
      <c r="G47" s="66"/>
      <c r="H47" s="45">
        <f>IF(OR(B45="Total",B46="Total"),J46,0)</f>
        <v>0</v>
      </c>
      <c r="I47" s="66"/>
      <c r="J47" s="23"/>
      <c r="K47" s="33"/>
      <c r="L47" s="53"/>
      <c r="M47" s="53"/>
      <c r="N47" s="53"/>
      <c r="O47" s="53"/>
      <c r="P47" s="53"/>
    </row>
    <row r="48" spans="1:16" s="11" customFormat="1" ht="11.25" customHeight="1">
      <c r="A48" s="25"/>
      <c r="B48" s="39">
        <f>IF(AND(OR(B45="Total",B46="Total"),H47&gt;0),"Total abziehbar Code 4.31","")</f>
      </c>
      <c r="C48" s="34"/>
      <c r="D48" s="35">
        <f>IF(OR(B47="Total",B48="Total"),L48,0)</f>
        <v>0</v>
      </c>
      <c r="E48" s="65"/>
      <c r="F48" s="35">
        <f>IF(OR(B47="Total",B48="Total"),M48,IF(E48=0,0,ROUND((D48*E48)*20,0)/20))</f>
        <v>0</v>
      </c>
      <c r="G48" s="65">
        <f>IF(E48=0,0,SUM(1-E48))</f>
        <v>0</v>
      </c>
      <c r="H48" s="44">
        <f>IF(OR(B47="Total",B48="Total"),N48,IF(H47&gt;0,SUM(H46:H47),IF(G48=0,0,ROUND((D48*G48)*20,0)/20)))</f>
        <v>0</v>
      </c>
      <c r="I48" s="65"/>
      <c r="J48" s="35">
        <f>IF(OR(B47="Total",B48="Total"),O48,IF(I48=0,0,ROUND(((F48*I48)/100)*20,0)/20))</f>
        <v>0</v>
      </c>
      <c r="K48" s="36">
        <f>IF(OR(B47="Total",B48="Total"),P48,0)</f>
        <v>0</v>
      </c>
      <c r="L48" s="52">
        <f>SUM($D$20:D46)</f>
        <v>0</v>
      </c>
      <c r="M48" s="52">
        <f>SUM($F$20:F46)</f>
        <v>0</v>
      </c>
      <c r="N48" s="52">
        <f>SUM($H$20:H46)</f>
        <v>0</v>
      </c>
      <c r="O48" s="52">
        <f>SUM($J$20:J46)</f>
        <v>0</v>
      </c>
      <c r="P48" s="52">
        <f>SUM($K$20:K46)</f>
        <v>0</v>
      </c>
    </row>
    <row r="49" spans="1:16" s="11" customFormat="1" ht="11.25" customHeight="1">
      <c r="A49" s="37"/>
      <c r="B49" s="38"/>
      <c r="C49" s="30"/>
      <c r="D49" s="32"/>
      <c r="E49" s="66"/>
      <c r="F49" s="23"/>
      <c r="G49" s="66"/>
      <c r="H49" s="45">
        <f>IF(OR(B47="Total",B48="Total"),J48,0)</f>
        <v>0</v>
      </c>
      <c r="I49" s="66"/>
      <c r="J49" s="23"/>
      <c r="K49" s="33"/>
      <c r="L49" s="53"/>
      <c r="M49" s="53"/>
      <c r="N49" s="53"/>
      <c r="O49" s="53"/>
      <c r="P49" s="53"/>
    </row>
    <row r="50" spans="1:16" s="11" customFormat="1" ht="11.25" customHeight="1">
      <c r="A50" s="25"/>
      <c r="B50" s="39">
        <f>IF(AND(OR(B47="Total",B48="Total"),H49&gt;0),"Total abziehbar Code 4.31","")</f>
      </c>
      <c r="C50" s="34"/>
      <c r="D50" s="35">
        <f>IF(OR(B49="Total",B50="Total"),L50,0)</f>
        <v>0</v>
      </c>
      <c r="E50" s="65"/>
      <c r="F50" s="35">
        <f>IF(OR(B49="Total",B50="Total"),M50,IF(E50=0,0,ROUND((D50*E50)*20,0)/20))</f>
        <v>0</v>
      </c>
      <c r="G50" s="65">
        <f>IF(E50=0,0,SUM(1-E50))</f>
        <v>0</v>
      </c>
      <c r="H50" s="44">
        <f>IF(OR(B49="Total",B50="Total"),N50,IF(H49&gt;0,SUM(H48:H49),IF(G50=0,0,ROUND((D50*G50)*20,0)/20)))</f>
        <v>0</v>
      </c>
      <c r="I50" s="65"/>
      <c r="J50" s="35">
        <f>IF(OR(B49="Total",B50="Total"),O50,IF(I50=0,0,ROUND(((F50*I50)/100)*20,0)/20))</f>
        <v>0</v>
      </c>
      <c r="K50" s="36">
        <f>IF(OR(B49="Total",B50="Total"),P50,0)</f>
        <v>0</v>
      </c>
      <c r="L50" s="52">
        <f>SUM($D$20:D48)</f>
        <v>0</v>
      </c>
      <c r="M50" s="52">
        <f>SUM($F$20:F48)</f>
        <v>0</v>
      </c>
      <c r="N50" s="52">
        <f>SUM($H$20:H48)</f>
        <v>0</v>
      </c>
      <c r="O50" s="52">
        <f>SUM($J$20:J48)</f>
        <v>0</v>
      </c>
      <c r="P50" s="52">
        <f>SUM($K$20:K48)</f>
        <v>0</v>
      </c>
    </row>
    <row r="51" spans="1:16" s="11" customFormat="1" ht="11.25" customHeight="1">
      <c r="A51" s="37"/>
      <c r="B51" s="38"/>
      <c r="C51" s="30"/>
      <c r="D51" s="32"/>
      <c r="E51" s="66"/>
      <c r="F51" s="23"/>
      <c r="G51" s="66"/>
      <c r="H51" s="45">
        <f>IF(OR(B49="Total",B50="Total"),J50,0)</f>
        <v>0</v>
      </c>
      <c r="I51" s="66"/>
      <c r="J51" s="23"/>
      <c r="K51" s="33"/>
      <c r="L51" s="53"/>
      <c r="M51" s="53"/>
      <c r="N51" s="53"/>
      <c r="O51" s="53"/>
      <c r="P51" s="53"/>
    </row>
    <row r="52" spans="1:16" s="11" customFormat="1" ht="11.25" customHeight="1">
      <c r="A52" s="25"/>
      <c r="B52" s="39">
        <f>IF(AND(OR(B49="Total",B50="Total"),H51&gt;0),"Total abziehbar Code 4.31","")</f>
      </c>
      <c r="C52" s="34"/>
      <c r="D52" s="35">
        <f>IF(OR(B51="Total",B52="Total"),L52,0)</f>
        <v>0</v>
      </c>
      <c r="E52" s="65"/>
      <c r="F52" s="35">
        <f>IF(OR(B51="Total",B52="Total"),M52,IF(E52=0,0,ROUND((D52*E52)*20,0)/20))</f>
        <v>0</v>
      </c>
      <c r="G52" s="65">
        <f>IF(E52=0,0,SUM(1-E52))</f>
        <v>0</v>
      </c>
      <c r="H52" s="44">
        <f>IF(OR(B51="Total",B52="Total"),N52,IF(H51&gt;0,SUM(H50:H51),IF(G52=0,0,ROUND((D52*G52)*20,0)/20)))</f>
        <v>0</v>
      </c>
      <c r="I52" s="65"/>
      <c r="J52" s="35">
        <f>IF(OR(B51="Total",B52="Total"),O52,IF(I52=0,0,ROUND(((F52*I52)/100)*20,0)/20))</f>
        <v>0</v>
      </c>
      <c r="K52" s="36">
        <f>IF(OR(B51="Total",B52="Total"),P52,0)</f>
        <v>0</v>
      </c>
      <c r="L52" s="52">
        <f>SUM($D$20:D50)</f>
        <v>0</v>
      </c>
      <c r="M52" s="52">
        <f>SUM($F$20:F50)</f>
        <v>0</v>
      </c>
      <c r="N52" s="52">
        <f>SUM($H$20:H50)</f>
        <v>0</v>
      </c>
      <c r="O52" s="52">
        <f>SUM($J$20:J50)</f>
        <v>0</v>
      </c>
      <c r="P52" s="52">
        <f>SUM($K$20:K50)</f>
        <v>0</v>
      </c>
    </row>
    <row r="53" spans="1:16" s="11" customFormat="1" ht="11.25" customHeight="1">
      <c r="A53" s="37"/>
      <c r="B53" s="38"/>
      <c r="C53" s="30"/>
      <c r="D53" s="32"/>
      <c r="E53" s="66"/>
      <c r="F53" s="23"/>
      <c r="G53" s="66"/>
      <c r="H53" s="45">
        <f>IF(OR(B51="Total",B52="Total"),J52,0)</f>
        <v>0</v>
      </c>
      <c r="I53" s="66"/>
      <c r="J53" s="23"/>
      <c r="K53" s="33"/>
      <c r="L53" s="53"/>
      <c r="M53" s="53"/>
      <c r="N53" s="53"/>
      <c r="O53" s="53"/>
      <c r="P53" s="53"/>
    </row>
    <row r="54" spans="1:16" s="11" customFormat="1" ht="11.25" customHeight="1">
      <c r="A54" s="25"/>
      <c r="B54" s="39">
        <f>IF(AND(OR(B51="Total",B52="Total"),H53&gt;0),"Total abziehbar Code 4.31","")</f>
      </c>
      <c r="C54" s="34"/>
      <c r="D54" s="35">
        <f>IF(OR(B53="Total",B54="Total"),L54,0)</f>
        <v>0</v>
      </c>
      <c r="E54" s="65"/>
      <c r="F54" s="35">
        <f>IF(OR(B53="Total",B54="Total"),M54,IF(E54=0,0,ROUND((D54*E54)*20,0)/20))</f>
        <v>0</v>
      </c>
      <c r="G54" s="65">
        <f>IF(E54=0,0,SUM(1-E54))</f>
        <v>0</v>
      </c>
      <c r="H54" s="44">
        <f>IF(OR(B53="Total",B54="Total"),N54,IF(H53&gt;0,SUM(H52:H53),IF(G54=0,0,ROUND((D54*G54)*20,0)/20)))</f>
        <v>0</v>
      </c>
      <c r="I54" s="65"/>
      <c r="J54" s="35">
        <f>IF(OR(B53="Total",B54="Total"),O54,IF(I54=0,0,ROUND(((F54*I54)/100)*20,0)/20))</f>
        <v>0</v>
      </c>
      <c r="K54" s="36">
        <f>IF(OR(B53="Total",B54="Total"),P54,0)</f>
        <v>0</v>
      </c>
      <c r="L54" s="52">
        <f>SUM($D$20:D52)</f>
        <v>0</v>
      </c>
      <c r="M54" s="52">
        <f>SUM($F$20:F52)</f>
        <v>0</v>
      </c>
      <c r="N54" s="52">
        <f>SUM($H$20:H52)</f>
        <v>0</v>
      </c>
      <c r="O54" s="52">
        <f>SUM($J$20:J52)</f>
        <v>0</v>
      </c>
      <c r="P54" s="52">
        <f>SUM($K$20:K52)</f>
        <v>0</v>
      </c>
    </row>
    <row r="55" spans="1:16" s="11" customFormat="1" ht="11.25" customHeight="1">
      <c r="A55" s="37"/>
      <c r="B55" s="38"/>
      <c r="C55" s="30"/>
      <c r="D55" s="32"/>
      <c r="E55" s="66"/>
      <c r="F55" s="23"/>
      <c r="G55" s="66"/>
      <c r="H55" s="45">
        <f>IF(OR(B53="Total",B54="Total"),J54,0)</f>
        <v>0</v>
      </c>
      <c r="I55" s="66"/>
      <c r="J55" s="23"/>
      <c r="K55" s="33"/>
      <c r="L55" s="53"/>
      <c r="M55" s="53"/>
      <c r="N55" s="53"/>
      <c r="O55" s="53"/>
      <c r="P55" s="53"/>
    </row>
    <row r="56" spans="1:16" s="11" customFormat="1" ht="11.25" customHeight="1">
      <c r="A56" s="25"/>
      <c r="B56" s="39">
        <f>IF(AND(OR(B53="Total",B54="Total"),H55&gt;0),"Total abziehbar Code 4.31","")</f>
      </c>
      <c r="C56" s="34"/>
      <c r="D56" s="35">
        <f>IF(OR(B55="Total",B56="Total"),L56,0)</f>
        <v>0</v>
      </c>
      <c r="E56" s="65"/>
      <c r="F56" s="35">
        <f>IF(OR(B55="Total",B56="Total"),M56,IF(E56=0,0,ROUND((D56*E56)*20,0)/20))</f>
        <v>0</v>
      </c>
      <c r="G56" s="65">
        <f>IF(E56=0,0,SUM(1-E56))</f>
        <v>0</v>
      </c>
      <c r="H56" s="44">
        <f>IF(OR(B55="Total",B56="Total"),N56,IF(H55&gt;0,SUM(H54:H55),IF(G56=0,0,ROUND((D56*G56)*20,0)/20)))</f>
        <v>0</v>
      </c>
      <c r="I56" s="65"/>
      <c r="J56" s="35">
        <f>IF(OR(B55="Total",B56="Total"),O56,IF(I56=0,0,ROUND(((F56*I56)/100)*20,0)/20))</f>
        <v>0</v>
      </c>
      <c r="K56" s="36">
        <f>IF(OR(B55="Total",B56="Total"),P56,0)</f>
        <v>0</v>
      </c>
      <c r="L56" s="52">
        <f>SUM($D$20:D54)</f>
        <v>0</v>
      </c>
      <c r="M56" s="52">
        <f>SUM($F$20:F54)</f>
        <v>0</v>
      </c>
      <c r="N56" s="52">
        <f>SUM($H$20:H54)</f>
        <v>0</v>
      </c>
      <c r="O56" s="52">
        <f>SUM($J$20:J54)</f>
        <v>0</v>
      </c>
      <c r="P56" s="52">
        <f>SUM($K$20:K54)</f>
        <v>0</v>
      </c>
    </row>
    <row r="57" spans="1:16" s="11" customFormat="1" ht="11.25" customHeight="1">
      <c r="A57" s="37"/>
      <c r="B57" s="38"/>
      <c r="C57" s="30"/>
      <c r="D57" s="32"/>
      <c r="E57" s="66"/>
      <c r="F57" s="23"/>
      <c r="G57" s="66"/>
      <c r="H57" s="45">
        <f>IF(OR(B55="Total",B56="Total"),J56,0)</f>
        <v>0</v>
      </c>
      <c r="I57" s="66"/>
      <c r="J57" s="23"/>
      <c r="K57" s="33"/>
      <c r="L57" s="53"/>
      <c r="M57" s="53"/>
      <c r="N57" s="53"/>
      <c r="O57" s="53"/>
      <c r="P57" s="53"/>
    </row>
    <row r="58" spans="1:16" s="11" customFormat="1" ht="11.25" customHeight="1">
      <c r="A58" s="25"/>
      <c r="B58" s="39">
        <f>IF(AND(OR(B55="Total",B56="Total"),H57&gt;0),"Total abziehbar Code 4.31","")</f>
      </c>
      <c r="C58" s="34"/>
      <c r="D58" s="35">
        <f>IF(OR(B57="Total",B58="Total"),L58,0)</f>
        <v>0</v>
      </c>
      <c r="E58" s="65"/>
      <c r="F58" s="35">
        <f>IF(OR(B57="Total",B58="Total"),M58,IF(E58=0,0,ROUND((D58*E58)*20,0)/20))</f>
        <v>0</v>
      </c>
      <c r="G58" s="65">
        <f>IF(E58=0,0,SUM(1-E58))</f>
        <v>0</v>
      </c>
      <c r="H58" s="44">
        <f>IF(OR(B57="Total",B58="Total"),N58,IF(H57&gt;0,SUM(H56:H57),IF(G58=0,0,ROUND((D58*G58)*20,0)/20)))</f>
        <v>0</v>
      </c>
      <c r="I58" s="65"/>
      <c r="J58" s="35">
        <f>IF(OR(B57="Total",B58="Total"),O58,IF(I58=0,0,ROUND(((F58*I58)/100)*20,0)/20))</f>
        <v>0</v>
      </c>
      <c r="K58" s="36">
        <f>IF(OR(B57="Total",B58="Total"),P58,0)</f>
        <v>0</v>
      </c>
      <c r="L58" s="52">
        <f>SUM($D$20:D56)</f>
        <v>0</v>
      </c>
      <c r="M58" s="52">
        <f>SUM($F$20:F56)</f>
        <v>0</v>
      </c>
      <c r="N58" s="52">
        <f>SUM($H$20:H56)</f>
        <v>0</v>
      </c>
      <c r="O58" s="52">
        <f>SUM($J$20:J56)</f>
        <v>0</v>
      </c>
      <c r="P58" s="52">
        <f>SUM($K$20:K56)</f>
        <v>0</v>
      </c>
    </row>
    <row r="59" spans="1:16" s="11" customFormat="1" ht="11.25" customHeight="1">
      <c r="A59" s="37"/>
      <c r="B59" s="38"/>
      <c r="C59" s="30"/>
      <c r="D59" s="32"/>
      <c r="E59" s="66"/>
      <c r="F59" s="23"/>
      <c r="G59" s="66"/>
      <c r="H59" s="45">
        <f>IF(OR(B57="Total",B58="Total"),J58,0)</f>
        <v>0</v>
      </c>
      <c r="I59" s="66"/>
      <c r="J59" s="23"/>
      <c r="K59" s="33"/>
      <c r="L59" s="53"/>
      <c r="M59" s="53"/>
      <c r="N59" s="53"/>
      <c r="O59" s="53"/>
      <c r="P59" s="53"/>
    </row>
    <row r="60" spans="1:16" s="11" customFormat="1" ht="11.25" customHeight="1">
      <c r="A60" s="25"/>
      <c r="B60" s="39">
        <f>IF(AND(OR(B57="Total",B58="Total"),H59&gt;0),"Total abziehbar Code 4.31","")</f>
      </c>
      <c r="C60" s="34"/>
      <c r="D60" s="35">
        <f>IF(OR(B59="Total",B60="Total"),L60,0)</f>
        <v>0</v>
      </c>
      <c r="E60" s="65"/>
      <c r="F60" s="35">
        <f>IF(OR(B59="Total",B60="Total"),M60,IF(E60=0,0,ROUND((D60*E60)*20,0)/20))</f>
        <v>0</v>
      </c>
      <c r="G60" s="65">
        <f>IF(E60=0,0,SUM(1-E60))</f>
        <v>0</v>
      </c>
      <c r="H60" s="44">
        <f>IF(OR(B59="Total",B60="Total"),N60,IF(H59&gt;0,SUM(H58:H59),IF(G60=0,0,ROUND((D60*G60)*20,0)/20)))</f>
        <v>0</v>
      </c>
      <c r="I60" s="65"/>
      <c r="J60" s="35">
        <f>IF(OR(B59="Total",B60="Total"),O60,IF(I60=0,0,ROUND(((F60*I60)/100)*20,0)/20))</f>
        <v>0</v>
      </c>
      <c r="K60" s="36">
        <f>IF(OR(B59="Total",B60="Total"),P60,0)</f>
        <v>0</v>
      </c>
      <c r="L60" s="52">
        <f>SUM($D$20:D58)</f>
        <v>0</v>
      </c>
      <c r="M60" s="52">
        <f>SUM($F$20:F58)</f>
        <v>0</v>
      </c>
      <c r="N60" s="52">
        <f>SUM($H$20:H58)</f>
        <v>0</v>
      </c>
      <c r="O60" s="52">
        <f>SUM($J$20:J58)</f>
        <v>0</v>
      </c>
      <c r="P60" s="52">
        <f>SUM($K$20:K58)</f>
        <v>0</v>
      </c>
    </row>
    <row r="61" spans="1:16" s="11" customFormat="1" ht="11.25" customHeight="1">
      <c r="A61" s="37"/>
      <c r="B61" s="38"/>
      <c r="C61" s="30"/>
      <c r="D61" s="32"/>
      <c r="E61" s="66"/>
      <c r="F61" s="23"/>
      <c r="G61" s="66"/>
      <c r="H61" s="45">
        <f>IF(OR(B59="Total",B60="Total"),J60,0)</f>
        <v>0</v>
      </c>
      <c r="I61" s="66"/>
      <c r="J61" s="23"/>
      <c r="K61" s="33"/>
      <c r="L61" s="53"/>
      <c r="M61" s="53"/>
      <c r="N61" s="53"/>
      <c r="O61" s="53"/>
      <c r="P61" s="53"/>
    </row>
    <row r="62" spans="1:16" s="11" customFormat="1" ht="11.25" customHeight="1">
      <c r="A62" s="25"/>
      <c r="B62" s="39">
        <f>IF(AND(OR(B59="Total",B60="Total"),H61&gt;0),"Total abziehbar Code 4.31","")</f>
      </c>
      <c r="C62" s="34"/>
      <c r="D62" s="35">
        <f>IF(OR(B61="Total",B62="Total"),L62,0)</f>
        <v>0</v>
      </c>
      <c r="E62" s="65"/>
      <c r="F62" s="35">
        <f>IF(OR(B61="Total",B62="Total"),M62,IF(E62=0,0,ROUND((D62*E62)*20,0)/20))</f>
        <v>0</v>
      </c>
      <c r="G62" s="65">
        <f>IF(E62=0,0,SUM(1-E62))</f>
        <v>0</v>
      </c>
      <c r="H62" s="44">
        <f>IF(OR(B61="Total",B62="Total"),N62,IF(H61&gt;0,SUM(H60:H61),IF(G62=0,0,ROUND((D62*G62)*20,0)/20)))</f>
        <v>0</v>
      </c>
      <c r="I62" s="65"/>
      <c r="J62" s="35">
        <f>IF(OR(B61="Total",B62="Total"),O62,IF(I62=0,0,ROUND(((F62*I62)/100)*20,0)/20))</f>
        <v>0</v>
      </c>
      <c r="K62" s="36">
        <f>IF(OR(B61="Total",B62="Total"),P62,0)</f>
        <v>0</v>
      </c>
      <c r="L62" s="52">
        <f>SUM($D$20:D60)</f>
        <v>0</v>
      </c>
      <c r="M62" s="52">
        <f>SUM($F$20:F60)</f>
        <v>0</v>
      </c>
      <c r="N62" s="52">
        <f>SUM($H$20:H60)</f>
        <v>0</v>
      </c>
      <c r="O62" s="52">
        <f>SUM($J$20:J60)</f>
        <v>0</v>
      </c>
      <c r="P62" s="52">
        <f>SUM($K$20:K60)</f>
        <v>0</v>
      </c>
    </row>
    <row r="63" spans="1:16" s="11" customFormat="1" ht="11.25" customHeight="1">
      <c r="A63" s="37"/>
      <c r="B63" s="38"/>
      <c r="C63" s="30"/>
      <c r="D63" s="32"/>
      <c r="E63" s="66"/>
      <c r="F63" s="23"/>
      <c r="G63" s="66"/>
      <c r="H63" s="45">
        <f>IF(OR(B61="Total",B62="Total"),J62,0)</f>
        <v>0</v>
      </c>
      <c r="I63" s="66"/>
      <c r="J63" s="23"/>
      <c r="K63" s="33"/>
      <c r="L63" s="53"/>
      <c r="M63" s="53"/>
      <c r="N63" s="53"/>
      <c r="O63" s="53"/>
      <c r="P63" s="53"/>
    </row>
    <row r="64" spans="1:16" s="11" customFormat="1" ht="11.25" customHeight="1">
      <c r="A64" s="25"/>
      <c r="B64" s="63">
        <f>IF(AND(OR(B61="Total",B62="Total"),H63&gt;0),"Total abziehbar Code 4.31","")</f>
      </c>
      <c r="C64" s="20"/>
      <c r="D64" s="35">
        <f>IF(OR(B63="Total",B64="Total"),L64,0)</f>
        <v>0</v>
      </c>
      <c r="E64" s="65"/>
      <c r="F64" s="35">
        <f>IF(OR(B63="Total",B64="Total"),M64,IF(E64=0,0,ROUND((D64*E64)*20,0)/20))</f>
        <v>0</v>
      </c>
      <c r="G64" s="65">
        <f>IF(E64=0,0,SUM(1-E64))</f>
        <v>0</v>
      </c>
      <c r="H64" s="44">
        <f>IF(OR(B63="Total",B64="Total"),N64,IF(H63&gt;0,SUM(H62:H63),IF(G64=0,0,ROUND((D64*G64)*20,0)/20)))</f>
        <v>0</v>
      </c>
      <c r="I64" s="65"/>
      <c r="J64" s="35">
        <f>IF(OR(B63="Total",B64="Total"),O64,IF(I64=0,0,ROUND(((F64*I64)/100)*20,0)/20))</f>
        <v>0</v>
      </c>
      <c r="K64" s="36">
        <f>IF(OR(B63="Total",B64="Total"),P64,0)</f>
        <v>0</v>
      </c>
      <c r="L64" s="52">
        <f>SUM($D$20:D62)</f>
        <v>0</v>
      </c>
      <c r="M64" s="52">
        <f>SUM($F$20:F62)</f>
        <v>0</v>
      </c>
      <c r="N64" s="52">
        <f>SUM($H$20:H62)</f>
        <v>0</v>
      </c>
      <c r="O64" s="52">
        <f>SUM($J$20:J62)</f>
        <v>0</v>
      </c>
      <c r="P64" s="52">
        <f>SUM($K$20:K62)</f>
        <v>0</v>
      </c>
    </row>
    <row r="65" spans="1:16" s="11" customFormat="1" ht="11.25" customHeight="1">
      <c r="A65" s="58"/>
      <c r="B65" s="39"/>
      <c r="C65" s="34"/>
      <c r="D65" s="59"/>
      <c r="E65" s="67"/>
      <c r="F65" s="60"/>
      <c r="G65" s="67"/>
      <c r="H65" s="61">
        <f>IF(OR(B63="Total",B64="Total"),J64,0)</f>
        <v>0</v>
      </c>
      <c r="I65" s="67"/>
      <c r="J65" s="60"/>
      <c r="K65" s="62"/>
      <c r="L65" s="53"/>
      <c r="M65" s="53"/>
      <c r="N65" s="53"/>
      <c r="O65" s="53"/>
      <c r="P65" s="53"/>
    </row>
    <row r="66" spans="1:16" s="11" customFormat="1" ht="11.25" customHeight="1" thickBot="1">
      <c r="A66" s="40"/>
      <c r="B66" s="41">
        <f>IF(AND(OR(B63="Total",B64="Total"),H65&gt;0),"Total abziehbar Code 4.31","")</f>
      </c>
      <c r="C66" s="42"/>
      <c r="D66" s="46">
        <f>IF(OR(B65="Total",B66="Total"),L66,0)</f>
        <v>0</v>
      </c>
      <c r="E66" s="68"/>
      <c r="F66" s="46">
        <f>IF(OR(B65="Total",B66="Total"),M66,IF(E66=0,0,ROUND((D66*E66)*20,0)/20))</f>
        <v>0</v>
      </c>
      <c r="G66" s="68">
        <f>IF(E66=0,0,SUM(1-E66))</f>
        <v>0</v>
      </c>
      <c r="H66" s="47">
        <f>IF(OR(B65="Total",B66="Total"),N66,IF(H65&gt;0,SUM(H64:H65),IF(G66=0,0,ROUND((D66*G66)*20,0)/20)))</f>
        <v>0</v>
      </c>
      <c r="I66" s="68"/>
      <c r="J66" s="46">
        <f>IF(OR(B65="Total",B66="Total"),O66,IF(I66=0,0,ROUND(((F66*I66)/100)*20,0)/20))</f>
        <v>0</v>
      </c>
      <c r="K66" s="48">
        <f>IF(OR(B65="Total",B66="Total"),P66,0)</f>
        <v>0</v>
      </c>
      <c r="L66" s="52">
        <f>SUM($D$20:D64)</f>
        <v>0</v>
      </c>
      <c r="M66" s="52">
        <f>SUM($F$20:F64)</f>
        <v>0</v>
      </c>
      <c r="N66" s="52">
        <f>SUM($H$20:H64)</f>
        <v>0</v>
      </c>
      <c r="O66" s="52">
        <f>SUM($J$20:J64)</f>
        <v>0</v>
      </c>
      <c r="P66" s="52">
        <f>SUM($K$20:K64)</f>
        <v>0</v>
      </c>
    </row>
    <row r="67" spans="1:16" s="11" customFormat="1" ht="11.25" customHeight="1" thickTop="1">
      <c r="A67" s="58"/>
      <c r="B67" s="39"/>
      <c r="C67" s="34"/>
      <c r="D67" s="59"/>
      <c r="E67" s="67"/>
      <c r="F67" s="60"/>
      <c r="G67" s="67"/>
      <c r="H67" s="61">
        <f>IF(OR(B65="Total",B66="Total"),J66,0)</f>
        <v>0</v>
      </c>
      <c r="I67" s="67"/>
      <c r="J67" s="60"/>
      <c r="K67" s="62"/>
      <c r="L67" s="53"/>
      <c r="M67" s="53"/>
      <c r="N67" s="53"/>
      <c r="O67" s="53"/>
      <c r="P67" s="53"/>
    </row>
    <row r="68" spans="1:16" s="11" customFormat="1" ht="11.25" customHeight="1">
      <c r="A68" s="25"/>
      <c r="B68" s="39">
        <f>IF(AND(OR(B65="Total",B66="Total"),H67&gt;0),"Total abziehbar Code 4.31","")</f>
      </c>
      <c r="C68" s="34"/>
      <c r="D68" s="35">
        <f>IF(OR(B67="Total",B68="Total"),L68,0)</f>
        <v>0</v>
      </c>
      <c r="E68" s="65"/>
      <c r="F68" s="35">
        <f>IF(OR(B67="Total",B68="Total"),M68,IF(E68=0,0,ROUND((D68*E68)*20,0)/20))</f>
        <v>0</v>
      </c>
      <c r="G68" s="65">
        <f>IF(E68=0,0,SUM(1-E68))</f>
        <v>0</v>
      </c>
      <c r="H68" s="44">
        <f>IF(OR(B67="Total",B68="Total"),N68,IF(H67&gt;0,SUM(H66:H67),IF(G68=0,0,ROUND((D68*G68)*20,0)/20)))</f>
        <v>0</v>
      </c>
      <c r="I68" s="65"/>
      <c r="J68" s="35">
        <f>IF(OR(B67="Total",B68="Total"),O68,IF(I68=0,0,ROUND(((F68*I68)/100)*20,0)/20))</f>
        <v>0</v>
      </c>
      <c r="K68" s="36">
        <f>IF(OR(B67="Total",B68="Total"),P68,0)</f>
        <v>0</v>
      </c>
      <c r="L68" s="52">
        <f>SUM($D$20:D66)</f>
        <v>0</v>
      </c>
      <c r="M68" s="52">
        <f>SUM($F$20:F66)</f>
        <v>0</v>
      </c>
      <c r="N68" s="52">
        <f>SUM($H$20:H66)</f>
        <v>0</v>
      </c>
      <c r="O68" s="52">
        <f>SUM($J$20:J66)</f>
        <v>0</v>
      </c>
      <c r="P68" s="52">
        <f>SUM($K$20:K66)</f>
        <v>0</v>
      </c>
    </row>
    <row r="69" spans="1:16" s="11" customFormat="1" ht="11.25" customHeight="1">
      <c r="A69" s="37"/>
      <c r="B69" s="38"/>
      <c r="C69" s="30"/>
      <c r="D69" s="32"/>
      <c r="E69" s="66"/>
      <c r="F69" s="23"/>
      <c r="G69" s="66"/>
      <c r="H69" s="45">
        <f>IF(OR(B67="Total",B68="Total"),J68,0)</f>
        <v>0</v>
      </c>
      <c r="I69" s="66"/>
      <c r="J69" s="23"/>
      <c r="K69" s="33"/>
      <c r="L69" s="53"/>
      <c r="M69" s="53"/>
      <c r="N69" s="53"/>
      <c r="O69" s="53"/>
      <c r="P69" s="53"/>
    </row>
    <row r="70" spans="1:16" s="11" customFormat="1" ht="11.25" customHeight="1">
      <c r="A70" s="25"/>
      <c r="B70" s="39">
        <f>IF(AND(OR(B67="Total",B68="Total"),H69&gt;0),"Total abziehbar Code 4.31","")</f>
      </c>
      <c r="C70" s="34"/>
      <c r="D70" s="35">
        <f>IF(OR(B69="Total",B70="Total"),L70,0)</f>
        <v>0</v>
      </c>
      <c r="E70" s="65"/>
      <c r="F70" s="35">
        <f>IF(OR(B69="Total",B70="Total"),M70,IF(E70=0,0,ROUND((D70*E70)*20,0)/20))</f>
        <v>0</v>
      </c>
      <c r="G70" s="65">
        <f>IF(E70=0,0,SUM(1-E70))</f>
        <v>0</v>
      </c>
      <c r="H70" s="44">
        <f>IF(OR(B69="Total",B70="Total"),N70,IF(H69&gt;0,SUM(H68:H69),IF(G70=0,0,ROUND((D70*G70)*20,0)/20)))</f>
        <v>0</v>
      </c>
      <c r="I70" s="65"/>
      <c r="J70" s="35">
        <f>IF(OR(B69="Total",B70="Total"),O70,IF(I70=0,0,ROUND(((F70*I70)/100)*20,0)/20))</f>
        <v>0</v>
      </c>
      <c r="K70" s="36">
        <f>IF(OR(B69="Total",B70="Total"),P70,0)</f>
        <v>0</v>
      </c>
      <c r="L70" s="52">
        <f>SUM($D$20:D68)</f>
        <v>0</v>
      </c>
      <c r="M70" s="52">
        <f>SUM($F$20:F68)</f>
        <v>0</v>
      </c>
      <c r="N70" s="52">
        <f>SUM($H$20:H68)</f>
        <v>0</v>
      </c>
      <c r="O70" s="52">
        <f>SUM($J$20:J68)</f>
        <v>0</v>
      </c>
      <c r="P70" s="52">
        <f>SUM($K$20:K68)</f>
        <v>0</v>
      </c>
    </row>
    <row r="71" spans="1:16" s="11" customFormat="1" ht="11.25" customHeight="1">
      <c r="A71" s="37"/>
      <c r="B71" s="38"/>
      <c r="C71" s="30"/>
      <c r="D71" s="32"/>
      <c r="E71" s="66"/>
      <c r="F71" s="23"/>
      <c r="G71" s="66"/>
      <c r="H71" s="45">
        <f>IF(OR(B69="Total",B70="Total"),J70,0)</f>
        <v>0</v>
      </c>
      <c r="I71" s="66"/>
      <c r="J71" s="23"/>
      <c r="K71" s="33"/>
      <c r="L71" s="53"/>
      <c r="M71" s="53"/>
      <c r="N71" s="53"/>
      <c r="O71" s="53"/>
      <c r="P71" s="53"/>
    </row>
    <row r="72" spans="1:16" s="11" customFormat="1" ht="11.25" customHeight="1">
      <c r="A72" s="25"/>
      <c r="B72" s="39">
        <f>IF(AND(OR(B69="Total",B70="Total"),H71&gt;0),"Total abziehbar Code 4.31","")</f>
      </c>
      <c r="C72" s="34"/>
      <c r="D72" s="35">
        <f>IF(OR(B71="Total",B72="Total"),L72,0)</f>
        <v>0</v>
      </c>
      <c r="E72" s="65"/>
      <c r="F72" s="35">
        <f>IF(OR(B71="Total",B72="Total"),M72,IF(E72=0,0,ROUND((D72*E72)*20,0)/20))</f>
        <v>0</v>
      </c>
      <c r="G72" s="65">
        <f>IF(E72=0,0,SUM(1-E72))</f>
        <v>0</v>
      </c>
      <c r="H72" s="44">
        <f>IF(OR(B71="Total",B72="Total"),N72,IF(H71&gt;0,SUM(H70:H71),IF(G72=0,0,ROUND((D72*G72)*20,0)/20)))</f>
        <v>0</v>
      </c>
      <c r="I72" s="65"/>
      <c r="J72" s="35">
        <f>IF(OR(B71="Total",B72="Total"),O72,IF(I72=0,0,ROUND(((F72*I72)/100)*20,0)/20))</f>
        <v>0</v>
      </c>
      <c r="K72" s="36">
        <f>IF(OR(B71="Total",B72="Total"),P72,0)</f>
        <v>0</v>
      </c>
      <c r="L72" s="52">
        <f>SUM($D$20:D70)</f>
        <v>0</v>
      </c>
      <c r="M72" s="52">
        <f>SUM($F$20:F70)</f>
        <v>0</v>
      </c>
      <c r="N72" s="52">
        <f>SUM($H$20:H70)</f>
        <v>0</v>
      </c>
      <c r="O72" s="52">
        <f>SUM($J$20:J70)</f>
        <v>0</v>
      </c>
      <c r="P72" s="52">
        <f>SUM($K$20:K70)</f>
        <v>0</v>
      </c>
    </row>
    <row r="73" spans="1:16" s="11" customFormat="1" ht="11.25" customHeight="1">
      <c r="A73" s="37"/>
      <c r="B73" s="38"/>
      <c r="C73" s="30"/>
      <c r="D73" s="32"/>
      <c r="E73" s="66"/>
      <c r="F73" s="23"/>
      <c r="G73" s="66"/>
      <c r="H73" s="45">
        <f>IF(OR(B71="Total",B72="Total"),J72,0)</f>
        <v>0</v>
      </c>
      <c r="I73" s="66"/>
      <c r="J73" s="23"/>
      <c r="K73" s="33"/>
      <c r="L73" s="53"/>
      <c r="M73" s="53"/>
      <c r="N73" s="53"/>
      <c r="O73" s="53"/>
      <c r="P73" s="53"/>
    </row>
    <row r="74" spans="1:16" s="11" customFormat="1" ht="11.25" customHeight="1">
      <c r="A74" s="25"/>
      <c r="B74" s="39">
        <f>IF(AND(OR(B71="Total",B72="Total"),H73&gt;0),"Total abziehbar Code 4.31","")</f>
      </c>
      <c r="C74" s="34"/>
      <c r="D74" s="35">
        <f>IF(OR(B73="Total",B74="Total"),L74,0)</f>
        <v>0</v>
      </c>
      <c r="E74" s="65"/>
      <c r="F74" s="35">
        <f>IF(OR(B73="Total",B74="Total"),M74,IF(E74=0,0,ROUND((D74*E74)*20,0)/20))</f>
        <v>0</v>
      </c>
      <c r="G74" s="65">
        <f>IF(E74=0,0,SUM(1-E74))</f>
        <v>0</v>
      </c>
      <c r="H74" s="44">
        <f>IF(OR(B73="Total",B74="Total"),N74,IF(H73&gt;0,SUM(H72:H73),IF(G74=0,0,ROUND((D74*G74)*20,0)/20)))</f>
        <v>0</v>
      </c>
      <c r="I74" s="65"/>
      <c r="J74" s="35">
        <f>IF(OR(B73="Total",B74="Total"),O74,IF(I74=0,0,ROUND(((F74*I74)/100)*20,0)/20))</f>
        <v>0</v>
      </c>
      <c r="K74" s="36">
        <f>IF(OR(B73="Total",B74="Total"),P74,0)</f>
        <v>0</v>
      </c>
      <c r="L74" s="52">
        <f>SUM($D$20:D72)</f>
        <v>0</v>
      </c>
      <c r="M74" s="52">
        <f>SUM($F$20:F72)</f>
        <v>0</v>
      </c>
      <c r="N74" s="52">
        <f>SUM($H$20:H72)</f>
        <v>0</v>
      </c>
      <c r="O74" s="52">
        <f>SUM($J$20:J72)</f>
        <v>0</v>
      </c>
      <c r="P74" s="52">
        <f>SUM($K$20:K72)</f>
        <v>0</v>
      </c>
    </row>
    <row r="75" spans="1:16" s="11" customFormat="1" ht="11.25" customHeight="1">
      <c r="A75" s="37"/>
      <c r="B75" s="38"/>
      <c r="C75" s="30"/>
      <c r="D75" s="32"/>
      <c r="E75" s="66"/>
      <c r="F75" s="23"/>
      <c r="G75" s="66"/>
      <c r="H75" s="45">
        <f>IF(OR(B73="Total",B74="Total"),J74,0)</f>
        <v>0</v>
      </c>
      <c r="I75" s="66"/>
      <c r="J75" s="23"/>
      <c r="K75" s="33"/>
      <c r="L75" s="53"/>
      <c r="M75" s="53"/>
      <c r="N75" s="53"/>
      <c r="O75" s="53"/>
      <c r="P75" s="53"/>
    </row>
    <row r="76" spans="1:16" s="11" customFormat="1" ht="11.25" customHeight="1">
      <c r="A76" s="25"/>
      <c r="B76" s="39">
        <f>IF(AND(OR(B73="Total",B74="Total"),H75&gt;0),"Total abziehbar Code 4.31","")</f>
      </c>
      <c r="C76" s="34"/>
      <c r="D76" s="35">
        <f>IF(OR(B75="Total",B76="Total"),L76,0)</f>
        <v>0</v>
      </c>
      <c r="E76" s="65"/>
      <c r="F76" s="35">
        <f>IF(OR(B75="Total",B76="Total"),M76,IF(E76=0,0,ROUND((D76*E76)*20,0)/20))</f>
        <v>0</v>
      </c>
      <c r="G76" s="65">
        <f>IF(E76=0,0,SUM(1-E76))</f>
        <v>0</v>
      </c>
      <c r="H76" s="44">
        <f>IF(OR(B75="Total",B76="Total"),N76,IF(H75&gt;0,SUM(H74:H75),IF(G76=0,0,ROUND((D76*G76)*20,0)/20)))</f>
        <v>0</v>
      </c>
      <c r="I76" s="65"/>
      <c r="J76" s="35">
        <f>IF(OR(B75="Total",B76="Total"),O76,IF(I76=0,0,ROUND(((F76*I76)/100)*20,0)/20))</f>
        <v>0</v>
      </c>
      <c r="K76" s="36">
        <f>IF(OR(B75="Total",B76="Total"),P76,0)</f>
        <v>0</v>
      </c>
      <c r="L76" s="52">
        <f>SUM($D$20:D74)</f>
        <v>0</v>
      </c>
      <c r="M76" s="52">
        <f>SUM($F$20:F74)</f>
        <v>0</v>
      </c>
      <c r="N76" s="52">
        <f>SUM($H$20:H74)</f>
        <v>0</v>
      </c>
      <c r="O76" s="52">
        <f>SUM($J$20:J74)</f>
        <v>0</v>
      </c>
      <c r="P76" s="52">
        <f>SUM($K$20:K74)</f>
        <v>0</v>
      </c>
    </row>
    <row r="77" spans="1:16" s="11" customFormat="1" ht="11.25" customHeight="1">
      <c r="A77" s="37"/>
      <c r="B77" s="38"/>
      <c r="C77" s="30"/>
      <c r="D77" s="32"/>
      <c r="E77" s="66"/>
      <c r="F77" s="23"/>
      <c r="G77" s="66"/>
      <c r="H77" s="45">
        <f>IF(OR(B75="Total",B76="Total"),J76,0)</f>
        <v>0</v>
      </c>
      <c r="I77" s="66"/>
      <c r="J77" s="23"/>
      <c r="K77" s="33"/>
      <c r="L77" s="53"/>
      <c r="M77" s="53"/>
      <c r="N77" s="53"/>
      <c r="O77" s="53"/>
      <c r="P77" s="53"/>
    </row>
    <row r="78" spans="1:16" s="11" customFormat="1" ht="11.25" customHeight="1">
      <c r="A78" s="25"/>
      <c r="B78" s="39">
        <f>IF(AND(OR(B75="Total",B76="Total"),H77&gt;0),"Total abziehbar Code 4.31","")</f>
      </c>
      <c r="C78" s="34"/>
      <c r="D78" s="35">
        <f>IF(OR(B77="Total",B78="Total"),L78,0)</f>
        <v>0</v>
      </c>
      <c r="E78" s="65"/>
      <c r="F78" s="35">
        <f>IF(OR(B77="Total",B78="Total"),M78,IF(E78=0,0,ROUND((D78*E78)*20,0)/20))</f>
        <v>0</v>
      </c>
      <c r="G78" s="65">
        <f>IF(E78=0,0,SUM(1-E78))</f>
        <v>0</v>
      </c>
      <c r="H78" s="44">
        <f>IF(OR(B77="Total",B78="Total"),N78,IF(H77&gt;0,SUM(H76:H77),IF(G78=0,0,ROUND((D78*G78)*20,0)/20)))</f>
        <v>0</v>
      </c>
      <c r="I78" s="65"/>
      <c r="J78" s="35">
        <f>IF(OR(B77="Total",B78="Total"),O78,IF(I78=0,0,ROUND(((F78*I78)/100)*20,0)/20))</f>
        <v>0</v>
      </c>
      <c r="K78" s="36">
        <f>IF(OR(B77="Total",B78="Total"),P78,0)</f>
        <v>0</v>
      </c>
      <c r="L78" s="52">
        <f>SUM($D$20:D76)</f>
        <v>0</v>
      </c>
      <c r="M78" s="52">
        <f>SUM($F$20:F76)</f>
        <v>0</v>
      </c>
      <c r="N78" s="52">
        <f>SUM($H$20:H76)</f>
        <v>0</v>
      </c>
      <c r="O78" s="52">
        <f>SUM($J$20:J76)</f>
        <v>0</v>
      </c>
      <c r="P78" s="52">
        <f>SUM($K$20:K76)</f>
        <v>0</v>
      </c>
    </row>
    <row r="79" spans="1:16" s="11" customFormat="1" ht="11.25" customHeight="1">
      <c r="A79" s="37"/>
      <c r="B79" s="38"/>
      <c r="C79" s="30"/>
      <c r="D79" s="32"/>
      <c r="E79" s="66"/>
      <c r="F79" s="23"/>
      <c r="G79" s="66"/>
      <c r="H79" s="45">
        <f>IF(OR(B77="Total",B78="Total"),J78,0)</f>
        <v>0</v>
      </c>
      <c r="I79" s="66"/>
      <c r="J79" s="23"/>
      <c r="K79" s="33"/>
      <c r="L79" s="53"/>
      <c r="M79" s="53"/>
      <c r="N79" s="53"/>
      <c r="O79" s="53"/>
      <c r="P79" s="53"/>
    </row>
    <row r="80" spans="1:16" s="11" customFormat="1" ht="11.25" customHeight="1">
      <c r="A80" s="25"/>
      <c r="B80" s="39">
        <f>IF(AND(OR(B77="Total",B78="Total"),H79&gt;0),"Total abziehbar Code 4.31","")</f>
      </c>
      <c r="C80" s="34"/>
      <c r="D80" s="35">
        <f>IF(OR(B79="Total",B80="Total"),L80,0)</f>
        <v>0</v>
      </c>
      <c r="E80" s="65"/>
      <c r="F80" s="35">
        <f>IF(OR(B79="Total",B80="Total"),M80,IF(E80=0,0,ROUND((D80*E80)*20,0)/20))</f>
        <v>0</v>
      </c>
      <c r="G80" s="65">
        <f>IF(E80=0,0,SUM(1-E80))</f>
        <v>0</v>
      </c>
      <c r="H80" s="44">
        <f>IF(OR(B79="Total",B80="Total"),N80,IF(H79&gt;0,SUM(H78:H79),IF(G80=0,0,ROUND((D80*G80)*20,0)/20)))</f>
        <v>0</v>
      </c>
      <c r="I80" s="65"/>
      <c r="J80" s="35">
        <f>IF(OR(B79="Total",B80="Total"),O80,IF(I80=0,0,ROUND(((F80*I80)/100)*20,0)/20))</f>
        <v>0</v>
      </c>
      <c r="K80" s="36">
        <f>IF(OR(B79="Total",B80="Total"),P80,0)</f>
        <v>0</v>
      </c>
      <c r="L80" s="52">
        <f>SUM($D$20:D78)</f>
        <v>0</v>
      </c>
      <c r="M80" s="52">
        <f>SUM($F$20:F78)</f>
        <v>0</v>
      </c>
      <c r="N80" s="52">
        <f>SUM($H$20:H78)</f>
        <v>0</v>
      </c>
      <c r="O80" s="52">
        <f>SUM($J$20:J78)</f>
        <v>0</v>
      </c>
      <c r="P80" s="52">
        <f>SUM($K$20:K78)</f>
        <v>0</v>
      </c>
    </row>
    <row r="81" spans="1:16" s="11" customFormat="1" ht="11.25" customHeight="1">
      <c r="A81" s="37"/>
      <c r="B81" s="38"/>
      <c r="C81" s="30"/>
      <c r="D81" s="32"/>
      <c r="E81" s="66"/>
      <c r="F81" s="23"/>
      <c r="G81" s="66"/>
      <c r="H81" s="45">
        <f>IF(OR(B79="Total",B80="Total"),J80,0)</f>
        <v>0</v>
      </c>
      <c r="I81" s="66"/>
      <c r="J81" s="23"/>
      <c r="K81" s="33"/>
      <c r="L81" s="53"/>
      <c r="M81" s="53"/>
      <c r="N81" s="53"/>
      <c r="O81" s="53"/>
      <c r="P81" s="53"/>
    </row>
    <row r="82" spans="1:16" s="11" customFormat="1" ht="11.25" customHeight="1">
      <c r="A82" s="25"/>
      <c r="B82" s="39">
        <f>IF(AND(OR(B79="Total",B80="Total"),H81&gt;0),"Total abziehbar Code 4.31","")</f>
      </c>
      <c r="C82" s="34"/>
      <c r="D82" s="35">
        <f>IF(OR(B81="Total",B82="Total"),L82,0)</f>
        <v>0</v>
      </c>
      <c r="E82" s="65"/>
      <c r="F82" s="35">
        <f>IF(OR(B81="Total",B82="Total"),M82,IF(E82=0,0,ROUND((D82*E82)*20,0)/20))</f>
        <v>0</v>
      </c>
      <c r="G82" s="65">
        <f>IF(E82=0,0,SUM(1-E82))</f>
        <v>0</v>
      </c>
      <c r="H82" s="44">
        <f>IF(OR(B81="Total",B82="Total"),N82,IF(H81&gt;0,SUM(H80:H81),IF(G82=0,0,ROUND((D82*G82)*20,0)/20)))</f>
        <v>0</v>
      </c>
      <c r="I82" s="65"/>
      <c r="J82" s="35">
        <f>IF(OR(B81="Total",B82="Total"),O82,IF(I82=0,0,ROUND(((F82*I82)/100)*20,0)/20))</f>
        <v>0</v>
      </c>
      <c r="K82" s="36">
        <f>IF(OR(B81="Total",B82="Total"),P82,0)</f>
        <v>0</v>
      </c>
      <c r="L82" s="52">
        <f>SUM($D$20:D80)</f>
        <v>0</v>
      </c>
      <c r="M82" s="52">
        <f>SUM($F$20:F80)</f>
        <v>0</v>
      </c>
      <c r="N82" s="52">
        <f>SUM($H$20:H80)</f>
        <v>0</v>
      </c>
      <c r="O82" s="52">
        <f>SUM($J$20:J80)</f>
        <v>0</v>
      </c>
      <c r="P82" s="52">
        <f>SUM($K$20:K80)</f>
        <v>0</v>
      </c>
    </row>
    <row r="83" spans="1:16" s="11" customFormat="1" ht="11.25" customHeight="1">
      <c r="A83" s="37"/>
      <c r="B83" s="38"/>
      <c r="C83" s="30"/>
      <c r="D83" s="32"/>
      <c r="E83" s="66"/>
      <c r="F83" s="23"/>
      <c r="G83" s="66"/>
      <c r="H83" s="45">
        <f>IF(OR(B81="Total",B82="Total"),J82,0)</f>
        <v>0</v>
      </c>
      <c r="I83" s="66"/>
      <c r="J83" s="23"/>
      <c r="K83" s="33"/>
      <c r="L83" s="53"/>
      <c r="M83" s="53"/>
      <c r="N83" s="53"/>
      <c r="O83" s="53"/>
      <c r="P83" s="53"/>
    </row>
    <row r="84" spans="1:16" s="11" customFormat="1" ht="11.25" customHeight="1">
      <c r="A84" s="25"/>
      <c r="B84" s="39">
        <f>IF(AND(OR(B81="Total",B82="Total"),H83&gt;0),"Total abziehbar Code 4.31","")</f>
      </c>
      <c r="C84" s="34"/>
      <c r="D84" s="35">
        <f>IF(OR(B83="Total",B84="Total"),L84,0)</f>
        <v>0</v>
      </c>
      <c r="E84" s="65"/>
      <c r="F84" s="35">
        <f>IF(OR(B83="Total",B84="Total"),M84,IF(E84=0,0,ROUND((D84*E84)*20,0)/20))</f>
        <v>0</v>
      </c>
      <c r="G84" s="65">
        <f>IF(E84=0,0,SUM(1-E84))</f>
        <v>0</v>
      </c>
      <c r="H84" s="44">
        <f>IF(OR(B83="Total",B84="Total"),N84,IF(H83&gt;0,SUM(H82:H83),IF(G84=0,0,ROUND((D84*G84)*20,0)/20)))</f>
        <v>0</v>
      </c>
      <c r="I84" s="65"/>
      <c r="J84" s="35">
        <f>IF(OR(B83="Total",B84="Total"),O84,IF(I84=0,0,ROUND(((F84*I84)/100)*20,0)/20))</f>
        <v>0</v>
      </c>
      <c r="K84" s="36">
        <f>IF(OR(B83="Total",B84="Total"),P84,0)</f>
        <v>0</v>
      </c>
      <c r="L84" s="52">
        <f>SUM($D$20:D82)</f>
        <v>0</v>
      </c>
      <c r="M84" s="52">
        <f>SUM($F$20:F82)</f>
        <v>0</v>
      </c>
      <c r="N84" s="52">
        <f>SUM($H$20:H82)</f>
        <v>0</v>
      </c>
      <c r="O84" s="52">
        <f>SUM($J$20:J82)</f>
        <v>0</v>
      </c>
      <c r="P84" s="52">
        <f>SUM($K$20:K82)</f>
        <v>0</v>
      </c>
    </row>
    <row r="85" spans="1:16" s="11" customFormat="1" ht="11.25" customHeight="1">
      <c r="A85" s="37"/>
      <c r="B85" s="38"/>
      <c r="C85" s="30"/>
      <c r="D85" s="32"/>
      <c r="E85" s="66"/>
      <c r="F85" s="23"/>
      <c r="G85" s="66"/>
      <c r="H85" s="45">
        <f>IF(OR(B83="Total",B84="Total"),J84,0)</f>
        <v>0</v>
      </c>
      <c r="I85" s="66"/>
      <c r="J85" s="23"/>
      <c r="K85" s="33"/>
      <c r="L85" s="53"/>
      <c r="M85" s="53"/>
      <c r="N85" s="53"/>
      <c r="O85" s="53"/>
      <c r="P85" s="53"/>
    </row>
    <row r="86" spans="1:16" s="11" customFormat="1" ht="11.25" customHeight="1">
      <c r="A86" s="25"/>
      <c r="B86" s="39">
        <f>IF(AND(OR(B83="Total",B84="Total"),H85&gt;0),"Total abziehbar Code 4.31","")</f>
      </c>
      <c r="C86" s="34"/>
      <c r="D86" s="35">
        <f>IF(OR(B85="Total",B86="Total"),L86,0)</f>
        <v>0</v>
      </c>
      <c r="E86" s="65"/>
      <c r="F86" s="35">
        <f>IF(OR(B85="Total",B86="Total"),M86,IF(E86=0,0,ROUND((D86*E86)*20,0)/20))</f>
        <v>0</v>
      </c>
      <c r="G86" s="65">
        <f>IF(E86=0,0,SUM(1-E86))</f>
        <v>0</v>
      </c>
      <c r="H86" s="44">
        <f>IF(OR(B85="Total",B86="Total"),N86,IF(H85&gt;0,SUM(H84:H85),IF(G86=0,0,ROUND((D86*G86)*20,0)/20)))</f>
        <v>0</v>
      </c>
      <c r="I86" s="65"/>
      <c r="J86" s="35">
        <f>IF(OR(B85="Total",B86="Total"),O86,IF(I86=0,0,ROUND(((F86*I86)/100)*20,0)/20))</f>
        <v>0</v>
      </c>
      <c r="K86" s="36">
        <f>IF(OR(B85="Total",B86="Total"),P86,0)</f>
        <v>0</v>
      </c>
      <c r="L86" s="52">
        <f>SUM($D$20:D84)</f>
        <v>0</v>
      </c>
      <c r="M86" s="52">
        <f>SUM($F$20:F84)</f>
        <v>0</v>
      </c>
      <c r="N86" s="52">
        <f>SUM($H$20:H84)</f>
        <v>0</v>
      </c>
      <c r="O86" s="52">
        <f>SUM($J$20:J84)</f>
        <v>0</v>
      </c>
      <c r="P86" s="52">
        <f>SUM($K$20:K84)</f>
        <v>0</v>
      </c>
    </row>
    <row r="87" spans="1:16" s="11" customFormat="1" ht="11.25" customHeight="1">
      <c r="A87" s="37"/>
      <c r="B87" s="38"/>
      <c r="C87" s="30"/>
      <c r="D87" s="32"/>
      <c r="E87" s="66"/>
      <c r="F87" s="23"/>
      <c r="G87" s="66"/>
      <c r="H87" s="45">
        <f>IF(OR(B85="Total",B86="Total"),J86,0)</f>
        <v>0</v>
      </c>
      <c r="I87" s="66"/>
      <c r="J87" s="23"/>
      <c r="K87" s="33"/>
      <c r="L87" s="53"/>
      <c r="M87" s="53"/>
      <c r="N87" s="53"/>
      <c r="O87" s="53"/>
      <c r="P87" s="53"/>
    </row>
    <row r="88" spans="1:16" s="11" customFormat="1" ht="11.25" customHeight="1">
      <c r="A88" s="25"/>
      <c r="B88" s="39">
        <f>IF(AND(OR(B85="Total",B86="Total"),H87&gt;0),"Total abziehbar Code 4.31","")</f>
      </c>
      <c r="C88" s="34"/>
      <c r="D88" s="35">
        <f>IF(OR(B87="Total",B88="Total"),L88,0)</f>
        <v>0</v>
      </c>
      <c r="E88" s="65"/>
      <c r="F88" s="35">
        <f>IF(OR(B87="Total",B88="Total"),M88,IF(E88=0,0,ROUND((D88*E88)*20,0)/20))</f>
        <v>0</v>
      </c>
      <c r="G88" s="65">
        <f>IF(E88=0,0,SUM(1-E88))</f>
        <v>0</v>
      </c>
      <c r="H88" s="44">
        <f>IF(OR(B87="Total",B88="Total"),N88,IF(H87&gt;0,SUM(H86:H87),IF(G88=0,0,ROUND((D88*G88)*20,0)/20)))</f>
        <v>0</v>
      </c>
      <c r="I88" s="65"/>
      <c r="J88" s="35">
        <f>IF(OR(B87="Total",B88="Total"),O88,IF(I88=0,0,ROUND(((F88*I88)/100)*20,0)/20))</f>
        <v>0</v>
      </c>
      <c r="K88" s="36">
        <f>IF(OR(B87="Total",B88="Total"),P88,0)</f>
        <v>0</v>
      </c>
      <c r="L88" s="52">
        <f>SUM($D$20:D86)</f>
        <v>0</v>
      </c>
      <c r="M88" s="52">
        <f>SUM($F$20:F86)</f>
        <v>0</v>
      </c>
      <c r="N88" s="52">
        <f>SUM($H$20:H86)</f>
        <v>0</v>
      </c>
      <c r="O88" s="52">
        <f>SUM($J$20:J86)</f>
        <v>0</v>
      </c>
      <c r="P88" s="52">
        <f>SUM($K$20:K86)</f>
        <v>0</v>
      </c>
    </row>
    <row r="89" spans="1:16" s="11" customFormat="1" ht="11.25" customHeight="1">
      <c r="A89" s="37"/>
      <c r="B89" s="38"/>
      <c r="C89" s="30"/>
      <c r="D89" s="32"/>
      <c r="E89" s="66"/>
      <c r="F89" s="23"/>
      <c r="G89" s="66"/>
      <c r="H89" s="45">
        <f>IF(OR(B87="Total",B88="Total"),J88,0)</f>
        <v>0</v>
      </c>
      <c r="I89" s="66"/>
      <c r="J89" s="23"/>
      <c r="K89" s="33"/>
      <c r="L89" s="53"/>
      <c r="M89" s="53"/>
      <c r="N89" s="53"/>
      <c r="O89" s="53"/>
      <c r="P89" s="53"/>
    </row>
    <row r="90" spans="1:16" s="11" customFormat="1" ht="11.25" customHeight="1">
      <c r="A90" s="25"/>
      <c r="B90" s="39">
        <f>IF(AND(OR(B87="Total",B88="Total"),H89&gt;0),"Total abziehbar Code 4.31","")</f>
      </c>
      <c r="C90" s="34"/>
      <c r="D90" s="35">
        <f>IF(OR(B89="Total",B90="Total"),L90,0)</f>
        <v>0</v>
      </c>
      <c r="E90" s="65"/>
      <c r="F90" s="35">
        <f>IF(OR(B89="Total",B90="Total"),M90,IF(E90=0,0,ROUND((D90*E90)*20,0)/20))</f>
        <v>0</v>
      </c>
      <c r="G90" s="65">
        <f>IF(E90=0,0,SUM(1-E90))</f>
        <v>0</v>
      </c>
      <c r="H90" s="44">
        <f>IF(OR(B89="Total",B90="Total"),N90,IF(H89&gt;0,SUM(H88:H89),IF(G90=0,0,ROUND((D90*G90)*20,0)/20)))</f>
        <v>0</v>
      </c>
      <c r="I90" s="65"/>
      <c r="J90" s="35">
        <f>IF(OR(B89="Total",B90="Total"),O90,IF(I90=0,0,ROUND(((F90*I90)/100)*20,0)/20))</f>
        <v>0</v>
      </c>
      <c r="K90" s="36">
        <f>IF(OR(B89="Total",B90="Total"),P90,0)</f>
        <v>0</v>
      </c>
      <c r="L90" s="52">
        <f>SUM($D$20:D88)</f>
        <v>0</v>
      </c>
      <c r="M90" s="52">
        <f>SUM($F$20:F88)</f>
        <v>0</v>
      </c>
      <c r="N90" s="52">
        <f>SUM($H$20:H88)</f>
        <v>0</v>
      </c>
      <c r="O90" s="52">
        <f>SUM($J$20:J88)</f>
        <v>0</v>
      </c>
      <c r="P90" s="52">
        <f>SUM($K$20:K88)</f>
        <v>0</v>
      </c>
    </row>
    <row r="91" spans="1:16" s="11" customFormat="1" ht="11.25" customHeight="1">
      <c r="A91" s="37"/>
      <c r="B91" s="38"/>
      <c r="C91" s="30"/>
      <c r="D91" s="32"/>
      <c r="E91" s="66"/>
      <c r="F91" s="23"/>
      <c r="G91" s="66"/>
      <c r="H91" s="45">
        <f>IF(OR(B89="Total",B90="Total"),J90,0)</f>
        <v>0</v>
      </c>
      <c r="I91" s="66"/>
      <c r="J91" s="23"/>
      <c r="K91" s="33"/>
      <c r="L91" s="53"/>
      <c r="M91" s="53"/>
      <c r="N91" s="53"/>
      <c r="O91" s="53"/>
      <c r="P91" s="53"/>
    </row>
    <row r="92" spans="1:16" s="11" customFormat="1" ht="11.25" customHeight="1">
      <c r="A92" s="25"/>
      <c r="B92" s="39">
        <f>IF(AND(OR(B89="Total",B90="Total"),H91&gt;0),"Total abziehbar Code 4.31","")</f>
      </c>
      <c r="C92" s="34"/>
      <c r="D92" s="35">
        <f>IF(OR(B91="Total",B92="Total"),L92,0)</f>
        <v>0</v>
      </c>
      <c r="E92" s="65"/>
      <c r="F92" s="35">
        <f>IF(OR(B91="Total",B92="Total"),M92,IF(E92=0,0,ROUND((D92*E92)*20,0)/20))</f>
        <v>0</v>
      </c>
      <c r="G92" s="65">
        <f>IF(E92=0,0,SUM(1-E92))</f>
        <v>0</v>
      </c>
      <c r="H92" s="44">
        <f>IF(OR(B91="Total",B92="Total"),N92,IF(H91&gt;0,SUM(H90:H91),IF(G92=0,0,ROUND((D92*G92)*20,0)/20)))</f>
        <v>0</v>
      </c>
      <c r="I92" s="65"/>
      <c r="J92" s="35">
        <f>IF(OR(B91="Total",B92="Total"),O92,IF(I92=0,0,ROUND(((F92*I92)/100)*20,0)/20))</f>
        <v>0</v>
      </c>
      <c r="K92" s="36">
        <f>IF(OR(B91="Total",B92="Total"),P92,0)</f>
        <v>0</v>
      </c>
      <c r="L92" s="52">
        <f>SUM($D$20:D90)</f>
        <v>0</v>
      </c>
      <c r="M92" s="52">
        <f>SUM($F$20:F90)</f>
        <v>0</v>
      </c>
      <c r="N92" s="52">
        <f>SUM($H$20:H90)</f>
        <v>0</v>
      </c>
      <c r="O92" s="52">
        <f>SUM($J$20:J90)</f>
        <v>0</v>
      </c>
      <c r="P92" s="52">
        <f>SUM($K$20:K90)</f>
        <v>0</v>
      </c>
    </row>
    <row r="93" spans="1:16" s="11" customFormat="1" ht="11.25" customHeight="1">
      <c r="A93" s="37"/>
      <c r="B93" s="38"/>
      <c r="C93" s="30"/>
      <c r="D93" s="32"/>
      <c r="E93" s="66"/>
      <c r="F93" s="23"/>
      <c r="G93" s="66"/>
      <c r="H93" s="45">
        <f>IF(OR(B91="Total",B92="Total"),J92,0)</f>
        <v>0</v>
      </c>
      <c r="I93" s="66"/>
      <c r="J93" s="23"/>
      <c r="K93" s="33"/>
      <c r="L93" s="53"/>
      <c r="M93" s="53"/>
      <c r="N93" s="53"/>
      <c r="O93" s="53"/>
      <c r="P93" s="53"/>
    </row>
    <row r="94" spans="1:16" s="11" customFormat="1" ht="11.25" customHeight="1">
      <c r="A94" s="25"/>
      <c r="B94" s="39">
        <f>IF(AND(OR(B91="Total",B92="Total"),H93&gt;0),"Total abziehbar Code 4.31","")</f>
      </c>
      <c r="C94" s="34"/>
      <c r="D94" s="35">
        <f>IF(OR(B93="Total",B94="Total"),L94,0)</f>
        <v>0</v>
      </c>
      <c r="E94" s="65"/>
      <c r="F94" s="35">
        <f>IF(OR(B93="Total",B94="Total"),M94,IF(E94=0,0,ROUND((D94*E94)*20,0)/20))</f>
        <v>0</v>
      </c>
      <c r="G94" s="65">
        <f>IF(E94=0,0,SUM(1-E94))</f>
        <v>0</v>
      </c>
      <c r="H94" s="44">
        <f>IF(OR(B93="Total",B94="Total"),N94,IF(H93&gt;0,SUM(H92:H93),IF(G94=0,0,ROUND((D94*G94)*20,0)/20)))</f>
        <v>0</v>
      </c>
      <c r="I94" s="65"/>
      <c r="J94" s="35">
        <f>IF(OR(B93="Total",B94="Total"),O94,IF(I94=0,0,ROUND(((F94*I94)/100)*20,0)/20))</f>
        <v>0</v>
      </c>
      <c r="K94" s="36">
        <f>IF(OR(B93="Total",B94="Total"),P94,0)</f>
        <v>0</v>
      </c>
      <c r="L94" s="52">
        <f>SUM($D$20:D92)</f>
        <v>0</v>
      </c>
      <c r="M94" s="52">
        <f>SUM($F$20:F92)</f>
        <v>0</v>
      </c>
      <c r="N94" s="52">
        <f>SUM($H$20:H92)</f>
        <v>0</v>
      </c>
      <c r="O94" s="52">
        <f>SUM($J$20:J92)</f>
        <v>0</v>
      </c>
      <c r="P94" s="52">
        <f>SUM($K$20:K92)</f>
        <v>0</v>
      </c>
    </row>
    <row r="95" spans="1:16" s="11" customFormat="1" ht="11.25" customHeight="1">
      <c r="A95" s="37"/>
      <c r="B95" s="38"/>
      <c r="C95" s="30"/>
      <c r="D95" s="32"/>
      <c r="E95" s="66"/>
      <c r="F95" s="23"/>
      <c r="G95" s="66"/>
      <c r="H95" s="45">
        <f>IF(OR(B93="Total",B94="Total"),J94,0)</f>
        <v>0</v>
      </c>
      <c r="I95" s="66"/>
      <c r="J95" s="23"/>
      <c r="K95" s="33"/>
      <c r="L95" s="53"/>
      <c r="M95" s="53"/>
      <c r="N95" s="53"/>
      <c r="O95" s="53"/>
      <c r="P95" s="53"/>
    </row>
    <row r="96" spans="1:16" s="11" customFormat="1" ht="11.25" customHeight="1">
      <c r="A96" s="25"/>
      <c r="B96" s="39">
        <f>IF(AND(OR(B93="Total",B94="Total"),H95&gt;0),"Total abziehbar Code 4.31","")</f>
      </c>
      <c r="C96" s="34"/>
      <c r="D96" s="35">
        <f>IF(OR(B95="Total",B96="Total"),L96,0)</f>
        <v>0</v>
      </c>
      <c r="E96" s="65"/>
      <c r="F96" s="35">
        <f>IF(OR(B95="Total",B96="Total"),M96,IF(E96=0,0,ROUND((D96*E96)*20,0)/20))</f>
        <v>0</v>
      </c>
      <c r="G96" s="65">
        <f>IF(E96=0,0,SUM(1-E96))</f>
        <v>0</v>
      </c>
      <c r="H96" s="44">
        <f>IF(OR(B95="Total",B96="Total"),N96,IF(H95&gt;0,SUM(H94:H95),IF(G96=0,0,ROUND((D96*G96)*20,0)/20)))</f>
        <v>0</v>
      </c>
      <c r="I96" s="65"/>
      <c r="J96" s="35">
        <f>IF(OR(B95="Total",B96="Total"),O96,IF(I96=0,0,ROUND(((F96*I96)/100)*20,0)/20))</f>
        <v>0</v>
      </c>
      <c r="K96" s="36">
        <f>IF(OR(B95="Total",B96="Total"),P96,0)</f>
        <v>0</v>
      </c>
      <c r="L96" s="52">
        <f>SUM($D$20:D94)</f>
        <v>0</v>
      </c>
      <c r="M96" s="52">
        <f>SUM($F$20:F94)</f>
        <v>0</v>
      </c>
      <c r="N96" s="52">
        <f>SUM($H$20:H94)</f>
        <v>0</v>
      </c>
      <c r="O96" s="52">
        <f>SUM($J$20:J94)</f>
        <v>0</v>
      </c>
      <c r="P96" s="52">
        <f>SUM($K$20:K94)</f>
        <v>0</v>
      </c>
    </row>
    <row r="97" spans="1:16" s="11" customFormat="1" ht="11.25" customHeight="1">
      <c r="A97" s="37"/>
      <c r="B97" s="38"/>
      <c r="C97" s="30"/>
      <c r="D97" s="32"/>
      <c r="E97" s="66"/>
      <c r="F97" s="23"/>
      <c r="G97" s="66"/>
      <c r="H97" s="45">
        <f>IF(OR(B95="Total",B96="Total"),J96,0)</f>
        <v>0</v>
      </c>
      <c r="I97" s="66"/>
      <c r="J97" s="23"/>
      <c r="K97" s="33"/>
      <c r="L97" s="53"/>
      <c r="M97" s="53"/>
      <c r="N97" s="53"/>
      <c r="O97" s="53"/>
      <c r="P97" s="53"/>
    </row>
    <row r="98" spans="1:16" s="11" customFormat="1" ht="11.25" customHeight="1">
      <c r="A98" s="25"/>
      <c r="B98" s="39">
        <f>IF(AND(OR(B95="Total",B96="Total"),H97&gt;0),"Total abziehbar Code 4.31","")</f>
      </c>
      <c r="C98" s="34"/>
      <c r="D98" s="35">
        <f>IF(OR(B97="Total",B98="Total"),L98,0)</f>
        <v>0</v>
      </c>
      <c r="E98" s="65"/>
      <c r="F98" s="35">
        <f>IF(OR(B97="Total",B98="Total"),M98,IF(E98=0,0,ROUND((D98*E98)*20,0)/20))</f>
        <v>0</v>
      </c>
      <c r="G98" s="65">
        <f>IF(E98=0,0,SUM(1-E98))</f>
        <v>0</v>
      </c>
      <c r="H98" s="44">
        <f>IF(OR(B97="Total",B98="Total"),N98,IF(H97&gt;0,SUM(H96:H97),IF(G98=0,0,ROUND((D98*G98)*20,0)/20)))</f>
        <v>0</v>
      </c>
      <c r="I98" s="65"/>
      <c r="J98" s="35">
        <f>IF(OR(B97="Total",B98="Total"),O98,IF(I98=0,0,ROUND(((F98*I98)/100)*20,0)/20))</f>
        <v>0</v>
      </c>
      <c r="K98" s="36">
        <f>IF(OR(B97="Total",B98="Total"),P98,0)</f>
        <v>0</v>
      </c>
      <c r="L98" s="52">
        <f>SUM($D$20:D96)</f>
        <v>0</v>
      </c>
      <c r="M98" s="52">
        <f>SUM($F$20:F96)</f>
        <v>0</v>
      </c>
      <c r="N98" s="52">
        <f>SUM($H$20:H96)</f>
        <v>0</v>
      </c>
      <c r="O98" s="52">
        <f>SUM($J$20:J96)</f>
        <v>0</v>
      </c>
      <c r="P98" s="52">
        <f>SUM($K$20:K96)</f>
        <v>0</v>
      </c>
    </row>
    <row r="99" spans="1:16" s="11" customFormat="1" ht="11.25" customHeight="1">
      <c r="A99" s="37"/>
      <c r="B99" s="38"/>
      <c r="C99" s="30"/>
      <c r="D99" s="32"/>
      <c r="E99" s="66"/>
      <c r="F99" s="23"/>
      <c r="G99" s="66"/>
      <c r="H99" s="45">
        <f>IF(OR(B97="Total",B98="Total"),J98,0)</f>
        <v>0</v>
      </c>
      <c r="I99" s="66"/>
      <c r="J99" s="23"/>
      <c r="K99" s="33"/>
      <c r="L99" s="53"/>
      <c r="M99" s="53"/>
      <c r="N99" s="53"/>
      <c r="O99" s="53"/>
      <c r="P99" s="53"/>
    </row>
    <row r="100" spans="1:16" s="11" customFormat="1" ht="11.25" customHeight="1">
      <c r="A100" s="25"/>
      <c r="B100" s="39">
        <f>IF(AND(OR(B97="Total",B98="Total"),H99&gt;0),"Total abziehbar Code 4.31","")</f>
      </c>
      <c r="C100" s="34"/>
      <c r="D100" s="35">
        <f>IF(OR(B99="Total",B100="Total"),L100,0)</f>
        <v>0</v>
      </c>
      <c r="E100" s="65"/>
      <c r="F100" s="35">
        <f>IF(OR(B99="Total",B100="Total"),M100,IF(E100=0,0,ROUND((D100*E100)*20,0)/20))</f>
        <v>0</v>
      </c>
      <c r="G100" s="65">
        <f>IF(E100=0,0,SUM(1-E100))</f>
        <v>0</v>
      </c>
      <c r="H100" s="44">
        <f>IF(OR(B99="Total",B100="Total"),N100,IF(H99&gt;0,SUM(H98:H99),IF(G100=0,0,ROUND((D100*G100)*20,0)/20)))</f>
        <v>0</v>
      </c>
      <c r="I100" s="65"/>
      <c r="J100" s="35">
        <f>IF(OR(B99="Total",B100="Total"),O100,IF(I100=0,0,ROUND(((F100*I100)/100)*20,0)/20))</f>
        <v>0</v>
      </c>
      <c r="K100" s="36">
        <f>IF(OR(B99="Total",B100="Total"),P100,0)</f>
        <v>0</v>
      </c>
      <c r="L100" s="52">
        <f>SUM($D$20:D98)</f>
        <v>0</v>
      </c>
      <c r="M100" s="52">
        <f>SUM($F$20:F98)</f>
        <v>0</v>
      </c>
      <c r="N100" s="52">
        <f>SUM($H$20:H98)</f>
        <v>0</v>
      </c>
      <c r="O100" s="52">
        <f>SUM($J$20:J98)</f>
        <v>0</v>
      </c>
      <c r="P100" s="52">
        <f>SUM($K$20:K98)</f>
        <v>0</v>
      </c>
    </row>
    <row r="101" spans="1:16" s="11" customFormat="1" ht="11.25" customHeight="1">
      <c r="A101" s="37"/>
      <c r="B101" s="38"/>
      <c r="C101" s="30"/>
      <c r="D101" s="32"/>
      <c r="E101" s="66"/>
      <c r="F101" s="23"/>
      <c r="G101" s="66"/>
      <c r="H101" s="45">
        <f>IF(OR(B99="Total",B100="Total"),J100,0)</f>
        <v>0</v>
      </c>
      <c r="I101" s="66"/>
      <c r="J101" s="23"/>
      <c r="K101" s="33"/>
      <c r="L101" s="53"/>
      <c r="M101" s="53"/>
      <c r="N101" s="53"/>
      <c r="O101" s="53"/>
      <c r="P101" s="53"/>
    </row>
    <row r="102" spans="1:16" s="11" customFormat="1" ht="11.25" customHeight="1">
      <c r="A102" s="25"/>
      <c r="B102" s="39">
        <f>IF(AND(OR(B99="Total",B100="Total"),H101&gt;0),"Total abziehbar Code 4.31","")</f>
      </c>
      <c r="C102" s="34"/>
      <c r="D102" s="35">
        <f>IF(OR(B101="Total",B102="Total"),L102,0)</f>
        <v>0</v>
      </c>
      <c r="E102" s="65"/>
      <c r="F102" s="35">
        <f>IF(OR(B101="Total",B102="Total"),M102,IF(E102=0,0,ROUND((D102*E102)*20,0)/20))</f>
        <v>0</v>
      </c>
      <c r="G102" s="65">
        <f>IF(E102=0,0,SUM(1-E102))</f>
        <v>0</v>
      </c>
      <c r="H102" s="44">
        <f>IF(OR(B101="Total",B102="Total"),N102,IF(H101&gt;0,SUM(H100:H101),IF(G102=0,0,ROUND((D102*G102)*20,0)/20)))</f>
        <v>0</v>
      </c>
      <c r="I102" s="65"/>
      <c r="J102" s="35">
        <f>IF(OR(B101="Total",B102="Total"),O102,IF(I102=0,0,ROUND(((F102*I102)/100)*20,0)/20))</f>
        <v>0</v>
      </c>
      <c r="K102" s="36">
        <f>IF(OR(B101="Total",B102="Total"),P102,0)</f>
        <v>0</v>
      </c>
      <c r="L102" s="52">
        <f>SUM($D$20:D100)</f>
        <v>0</v>
      </c>
      <c r="M102" s="52">
        <f>SUM($F$20:F100)</f>
        <v>0</v>
      </c>
      <c r="N102" s="52">
        <f>SUM($H$20:H100)</f>
        <v>0</v>
      </c>
      <c r="O102" s="52">
        <f>SUM($J$20:J100)</f>
        <v>0</v>
      </c>
      <c r="P102" s="52">
        <f>SUM($K$20:K100)</f>
        <v>0</v>
      </c>
    </row>
    <row r="103" spans="1:16" s="11" customFormat="1" ht="11.25" customHeight="1">
      <c r="A103" s="37"/>
      <c r="B103" s="38"/>
      <c r="C103" s="30"/>
      <c r="D103" s="32"/>
      <c r="E103" s="66"/>
      <c r="F103" s="23"/>
      <c r="G103" s="66"/>
      <c r="H103" s="45">
        <f>IF(OR(B101="Total",B102="Total"),J102,0)</f>
        <v>0</v>
      </c>
      <c r="I103" s="66"/>
      <c r="J103" s="23"/>
      <c r="K103" s="33"/>
      <c r="L103" s="53"/>
      <c r="M103" s="53"/>
      <c r="N103" s="53"/>
      <c r="O103" s="53"/>
      <c r="P103" s="53"/>
    </row>
    <row r="104" spans="1:16" s="11" customFormat="1" ht="11.25" customHeight="1">
      <c r="A104" s="25"/>
      <c r="B104" s="39">
        <f>IF(AND(OR(B101="Total",B102="Total"),H103&gt;0),"Total abziehbar Code 4.31","")</f>
      </c>
      <c r="C104" s="34"/>
      <c r="D104" s="35">
        <f>IF(OR(B103="Total",B104="Total"),L104,0)</f>
        <v>0</v>
      </c>
      <c r="E104" s="65"/>
      <c r="F104" s="35">
        <f>IF(OR(B103="Total",B104="Total"),M104,IF(E104=0,0,ROUND((D104*E104)*20,0)/20))</f>
        <v>0</v>
      </c>
      <c r="G104" s="65">
        <f>IF(E104=0,0,SUM(1-E104))</f>
        <v>0</v>
      </c>
      <c r="H104" s="44">
        <f>IF(OR(B103="Total",B104="Total"),N104,IF(H103&gt;0,SUM(H102:H103),IF(G104=0,0,ROUND((D104*G104)*20,0)/20)))</f>
        <v>0</v>
      </c>
      <c r="I104" s="65"/>
      <c r="J104" s="35">
        <f>IF(OR(B103="Total",B104="Total"),O104,IF(I104=0,0,ROUND(((F104*I104)/100)*20,0)/20))</f>
        <v>0</v>
      </c>
      <c r="K104" s="36">
        <f>IF(OR(B103="Total",B104="Total"),P104,0)</f>
        <v>0</v>
      </c>
      <c r="L104" s="52">
        <f>SUM($D$20:D102)</f>
        <v>0</v>
      </c>
      <c r="M104" s="52">
        <f>SUM($F$20:F102)</f>
        <v>0</v>
      </c>
      <c r="N104" s="52">
        <f>SUM($H$20:H102)</f>
        <v>0</v>
      </c>
      <c r="O104" s="52">
        <f>SUM($J$20:J102)</f>
        <v>0</v>
      </c>
      <c r="P104" s="52">
        <f>SUM($K$20:K102)</f>
        <v>0</v>
      </c>
    </row>
    <row r="105" spans="1:16" s="11" customFormat="1" ht="11.25" customHeight="1">
      <c r="A105" s="37"/>
      <c r="B105" s="38"/>
      <c r="C105" s="30"/>
      <c r="D105" s="32"/>
      <c r="E105" s="66"/>
      <c r="F105" s="23"/>
      <c r="G105" s="66"/>
      <c r="H105" s="45">
        <f>IF(OR(B103="Total",B104="Total"),J104,0)</f>
        <v>0</v>
      </c>
      <c r="I105" s="66"/>
      <c r="J105" s="23"/>
      <c r="K105" s="33"/>
      <c r="L105" s="53"/>
      <c r="M105" s="53"/>
      <c r="N105" s="53"/>
      <c r="O105" s="53"/>
      <c r="P105" s="53"/>
    </row>
    <row r="106" spans="1:16" s="11" customFormat="1" ht="11.25" customHeight="1">
      <c r="A106" s="25"/>
      <c r="B106" s="39">
        <f>IF(AND(OR(B103="Total",B104="Total"),H105&gt;0),"Total abziehbar Code 4.31","")</f>
      </c>
      <c r="C106" s="34"/>
      <c r="D106" s="35">
        <f>IF(OR(B105="Total",B106="Total"),L106,0)</f>
        <v>0</v>
      </c>
      <c r="E106" s="65"/>
      <c r="F106" s="35">
        <f>IF(OR(B105="Total",B106="Total"),M106,IF(E106=0,0,ROUND((D106*E106)*20,0)/20))</f>
        <v>0</v>
      </c>
      <c r="G106" s="65">
        <f>IF(E106=0,0,SUM(1-E106))</f>
        <v>0</v>
      </c>
      <c r="H106" s="44">
        <f>IF(OR(B105="Total",B106="Total"),N106,IF(H105&gt;0,SUM(H104:H105),IF(G106=0,0,ROUND((D106*G106)*20,0)/20)))</f>
        <v>0</v>
      </c>
      <c r="I106" s="65"/>
      <c r="J106" s="35">
        <f>IF(OR(B105="Total",B106="Total"),O106,IF(I106=0,0,ROUND(((F106*I106)/100)*20,0)/20))</f>
        <v>0</v>
      </c>
      <c r="K106" s="36">
        <f>IF(OR(B105="Total",B106="Total"),P106,0)</f>
        <v>0</v>
      </c>
      <c r="L106" s="52">
        <f>SUM($D$20:D104)</f>
        <v>0</v>
      </c>
      <c r="M106" s="52">
        <f>SUM($F$20:F104)</f>
        <v>0</v>
      </c>
      <c r="N106" s="52">
        <f>SUM($H$20:H104)</f>
        <v>0</v>
      </c>
      <c r="O106" s="52">
        <f>SUM($J$20:J104)</f>
        <v>0</v>
      </c>
      <c r="P106" s="52">
        <f>SUM($K$20:K104)</f>
        <v>0</v>
      </c>
    </row>
    <row r="107" spans="1:16" s="11" customFormat="1" ht="11.25" customHeight="1">
      <c r="A107" s="37"/>
      <c r="B107" s="38"/>
      <c r="C107" s="30"/>
      <c r="D107" s="32"/>
      <c r="E107" s="66"/>
      <c r="F107" s="23"/>
      <c r="G107" s="66"/>
      <c r="H107" s="45">
        <f>IF(OR(B105="Total",B106="Total"),J106,0)</f>
        <v>0</v>
      </c>
      <c r="I107" s="66"/>
      <c r="J107" s="23"/>
      <c r="K107" s="33"/>
      <c r="L107" s="53"/>
      <c r="M107" s="53"/>
      <c r="N107" s="53"/>
      <c r="O107" s="53"/>
      <c r="P107" s="53"/>
    </row>
    <row r="108" spans="1:16" s="11" customFormat="1" ht="11.25" customHeight="1">
      <c r="A108" s="25"/>
      <c r="B108" s="39">
        <f>IF(AND(OR(B105="Total",B106="Total"),H107&gt;0),"Total abziehbar Code 4.31","")</f>
      </c>
      <c r="C108" s="34"/>
      <c r="D108" s="35">
        <f>IF(OR(B107="Total",B108="Total"),L108,0)</f>
        <v>0</v>
      </c>
      <c r="E108" s="65"/>
      <c r="F108" s="35">
        <f>IF(OR(B107="Total",B108="Total"),M108,IF(E108=0,0,ROUND((D108*E108)*20,0)/20))</f>
        <v>0</v>
      </c>
      <c r="G108" s="65">
        <f>IF(E108=0,0,SUM(1-E108))</f>
        <v>0</v>
      </c>
      <c r="H108" s="44">
        <f>IF(OR(B107="Total",B108="Total"),N108,IF(H107&gt;0,SUM(H106:H107),IF(G108=0,0,ROUND((D108*G108)*20,0)/20)))</f>
        <v>0</v>
      </c>
      <c r="I108" s="65"/>
      <c r="J108" s="35">
        <f>IF(OR(B107="Total",B108="Total"),O108,IF(I108=0,0,ROUND(((F108*I108)/100)*20,0)/20))</f>
        <v>0</v>
      </c>
      <c r="K108" s="36">
        <f>IF(OR(B107="Total",B108="Total"),P108,0)</f>
        <v>0</v>
      </c>
      <c r="L108" s="52">
        <f>SUM($D$20:D106)</f>
        <v>0</v>
      </c>
      <c r="M108" s="52">
        <f>SUM($F$20:F106)</f>
        <v>0</v>
      </c>
      <c r="N108" s="52">
        <f>SUM($H$20:H106)</f>
        <v>0</v>
      </c>
      <c r="O108" s="52">
        <f>SUM($J$20:J106)</f>
        <v>0</v>
      </c>
      <c r="P108" s="52">
        <f>SUM($K$20:K106)</f>
        <v>0</v>
      </c>
    </row>
    <row r="109" spans="1:16" s="11" customFormat="1" ht="11.25" customHeight="1">
      <c r="A109" s="37"/>
      <c r="B109" s="38"/>
      <c r="C109" s="30"/>
      <c r="D109" s="32"/>
      <c r="E109" s="66"/>
      <c r="F109" s="23"/>
      <c r="G109" s="66"/>
      <c r="H109" s="45">
        <f>IF(OR(B107="Total",B108="Total"),J108,0)</f>
        <v>0</v>
      </c>
      <c r="I109" s="66"/>
      <c r="J109" s="23"/>
      <c r="K109" s="33"/>
      <c r="L109" s="53"/>
      <c r="M109" s="53"/>
      <c r="N109" s="53"/>
      <c r="O109" s="53"/>
      <c r="P109" s="53"/>
    </row>
    <row r="110" spans="1:16" s="11" customFormat="1" ht="11.25" customHeight="1">
      <c r="A110" s="25"/>
      <c r="B110" s="39">
        <f>IF(AND(OR(B107="Total",B108="Total"),H109&gt;0),"Total abziehbar Code 4.31","")</f>
      </c>
      <c r="C110" s="34"/>
      <c r="D110" s="35">
        <f>IF(OR(B109="Total",B110="Total"),L110,0)</f>
        <v>0</v>
      </c>
      <c r="E110" s="65"/>
      <c r="F110" s="35">
        <f>IF(OR(B109="Total",B110="Total"),M110,IF(E110=0,0,ROUND((D110*E110)*20,0)/20))</f>
        <v>0</v>
      </c>
      <c r="G110" s="65">
        <f>IF(E110=0,0,SUM(1-E110))</f>
        <v>0</v>
      </c>
      <c r="H110" s="44">
        <f>IF(OR(B109="Total",B110="Total"),N110,IF(H109&gt;0,SUM(H108:H109),IF(G110=0,0,ROUND((D110*G110)*20,0)/20)))</f>
        <v>0</v>
      </c>
      <c r="I110" s="65"/>
      <c r="J110" s="35">
        <f>IF(OR(B109="Total",B110="Total"),O110,IF(I110=0,0,ROUND(((F110*I110)/100)*20,0)/20))</f>
        <v>0</v>
      </c>
      <c r="K110" s="36">
        <f>IF(OR(B109="Total",B110="Total"),P110,0)</f>
        <v>0</v>
      </c>
      <c r="L110" s="52">
        <f>SUM($D$20:D108)</f>
        <v>0</v>
      </c>
      <c r="M110" s="52">
        <f>SUM($F$20:F108)</f>
        <v>0</v>
      </c>
      <c r="N110" s="52">
        <f>SUM($H$20:H108)</f>
        <v>0</v>
      </c>
      <c r="O110" s="52">
        <f>SUM($J$20:J108)</f>
        <v>0</v>
      </c>
      <c r="P110" s="52">
        <f>SUM($K$20:K108)</f>
        <v>0</v>
      </c>
    </row>
    <row r="111" spans="1:16" s="11" customFormat="1" ht="11.25" customHeight="1">
      <c r="A111" s="37"/>
      <c r="B111" s="38"/>
      <c r="C111" s="30"/>
      <c r="D111" s="32"/>
      <c r="E111" s="66"/>
      <c r="F111" s="23"/>
      <c r="G111" s="66"/>
      <c r="H111" s="45">
        <f>IF(OR(B109="Total",B110="Total"),J110,0)</f>
        <v>0</v>
      </c>
      <c r="I111" s="66"/>
      <c r="J111" s="23"/>
      <c r="K111" s="33"/>
      <c r="L111" s="53"/>
      <c r="M111" s="53"/>
      <c r="N111" s="53"/>
      <c r="O111" s="53"/>
      <c r="P111" s="53"/>
    </row>
    <row r="112" spans="1:16" s="11" customFormat="1" ht="11.25" customHeight="1">
      <c r="A112" s="25"/>
      <c r="B112" s="39">
        <f>IF(AND(OR(B109="Total",B110="Total"),H111&gt;0),"Total abziehbar Code 4.31","")</f>
      </c>
      <c r="C112" s="34"/>
      <c r="D112" s="35">
        <f>IF(OR(B111="Total",B112="Total"),L112,0)</f>
        <v>0</v>
      </c>
      <c r="E112" s="65"/>
      <c r="F112" s="35">
        <f>IF(OR(B111="Total",B112="Total"),M112,IF(E112=0,0,ROUND((D112*E112)*20,0)/20))</f>
        <v>0</v>
      </c>
      <c r="G112" s="65">
        <f>IF(E112=0,0,SUM(1-E112))</f>
        <v>0</v>
      </c>
      <c r="H112" s="44">
        <f>IF(OR(B111="Total",B112="Total"),N112,IF(H111&gt;0,SUM(H110:H111),IF(G112=0,0,ROUND((D112*G112)*20,0)/20)))</f>
        <v>0</v>
      </c>
      <c r="I112" s="65"/>
      <c r="J112" s="35">
        <f>IF(OR(B111="Total",B112="Total"),O112,IF(I112=0,0,ROUND(((F112*I112)/100)*20,0)/20))</f>
        <v>0</v>
      </c>
      <c r="K112" s="36">
        <f>IF(OR(B111="Total",B112="Total"),P112,0)</f>
        <v>0</v>
      </c>
      <c r="L112" s="52">
        <f>SUM($D$20:D110)</f>
        <v>0</v>
      </c>
      <c r="M112" s="52">
        <f>SUM($F$20:F110)</f>
        <v>0</v>
      </c>
      <c r="N112" s="52">
        <f>SUM($H$20:H110)</f>
        <v>0</v>
      </c>
      <c r="O112" s="52">
        <f>SUM($J$20:J110)</f>
        <v>0</v>
      </c>
      <c r="P112" s="52">
        <f>SUM($K$20:K110)</f>
        <v>0</v>
      </c>
    </row>
    <row r="113" spans="1:16" s="11" customFormat="1" ht="11.25" customHeight="1">
      <c r="A113" s="37"/>
      <c r="B113" s="38"/>
      <c r="C113" s="30"/>
      <c r="D113" s="32"/>
      <c r="E113" s="66"/>
      <c r="F113" s="23"/>
      <c r="G113" s="66"/>
      <c r="H113" s="45">
        <f>IF(OR(B111="Total",B112="Total"),J112,0)</f>
        <v>0</v>
      </c>
      <c r="I113" s="66"/>
      <c r="J113" s="23"/>
      <c r="K113" s="33"/>
      <c r="L113" s="53"/>
      <c r="M113" s="53"/>
      <c r="N113" s="53"/>
      <c r="O113" s="53"/>
      <c r="P113" s="53"/>
    </row>
    <row r="114" spans="1:16" s="11" customFormat="1" ht="11.25" customHeight="1">
      <c r="A114" s="25"/>
      <c r="B114" s="39">
        <f>IF(AND(OR(B111="Total",B112="Total"),H113&gt;0),"Total abziehbar Code 4.31","")</f>
      </c>
      <c r="C114" s="34"/>
      <c r="D114" s="35">
        <f>IF(OR(B113="Total",B114="Total"),L114,0)</f>
        <v>0</v>
      </c>
      <c r="E114" s="65"/>
      <c r="F114" s="35">
        <f>IF(OR(B113="Total",B114="Total"),M114,IF(E114=0,0,ROUND((D114*E114)*20,0)/20))</f>
        <v>0</v>
      </c>
      <c r="G114" s="65">
        <f>IF(E114=0,0,SUM(1-E114))</f>
        <v>0</v>
      </c>
      <c r="H114" s="44">
        <f>IF(OR(B113="Total",B114="Total"),N114,IF(H113&gt;0,SUM(H112:H113),IF(G114=0,0,ROUND((D114*G114)*20,0)/20)))</f>
        <v>0</v>
      </c>
      <c r="I114" s="65"/>
      <c r="J114" s="35">
        <f>IF(OR(B113="Total",B114="Total"),O114,IF(I114=0,0,ROUND(((F114*I114)/100)*20,0)/20))</f>
        <v>0</v>
      </c>
      <c r="K114" s="36">
        <f>IF(OR(B113="Total",B114="Total"),P114,0)</f>
        <v>0</v>
      </c>
      <c r="L114" s="52">
        <f>SUM($D$20:D112)</f>
        <v>0</v>
      </c>
      <c r="M114" s="52">
        <f>SUM($F$20:F112)</f>
        <v>0</v>
      </c>
      <c r="N114" s="52">
        <f>SUM($H$20:H112)</f>
        <v>0</v>
      </c>
      <c r="O114" s="52">
        <f>SUM($J$20:J112)</f>
        <v>0</v>
      </c>
      <c r="P114" s="52">
        <f>SUM($K$20:K112)</f>
        <v>0</v>
      </c>
    </row>
    <row r="115" spans="1:16" s="11" customFormat="1" ht="11.25" customHeight="1">
      <c r="A115" s="37"/>
      <c r="B115" s="38"/>
      <c r="C115" s="30"/>
      <c r="D115" s="32"/>
      <c r="E115" s="66"/>
      <c r="F115" s="23"/>
      <c r="G115" s="66"/>
      <c r="H115" s="45">
        <f>IF(OR(B113="Total",B114="Total"),J114,0)</f>
        <v>0</v>
      </c>
      <c r="I115" s="66"/>
      <c r="J115" s="23"/>
      <c r="K115" s="33"/>
      <c r="L115" s="53"/>
      <c r="M115" s="53"/>
      <c r="N115" s="53"/>
      <c r="O115" s="53"/>
      <c r="P115" s="53"/>
    </row>
    <row r="116" spans="1:16" s="11" customFormat="1" ht="11.25" customHeight="1">
      <c r="A116" s="25"/>
      <c r="B116" s="39">
        <f>IF(AND(OR(B113="Total",B114="Total"),H115&gt;0),"Total abziehbar Code 4.31","")</f>
      </c>
      <c r="C116" s="34"/>
      <c r="D116" s="35">
        <f>IF(OR(B115="Total",B116="Total"),L116,0)</f>
        <v>0</v>
      </c>
      <c r="E116" s="65"/>
      <c r="F116" s="35">
        <f>IF(OR(B115="Total",B116="Total"),M116,IF(E116=0,0,ROUND((D116*E116)*20,0)/20))</f>
        <v>0</v>
      </c>
      <c r="G116" s="65">
        <f>IF(E116=0,0,SUM(1-E116))</f>
        <v>0</v>
      </c>
      <c r="H116" s="44">
        <f>IF(OR(B115="Total",B116="Total"),N116,IF(H115&gt;0,SUM(H114:H115),IF(G116=0,0,ROUND((D116*G116)*20,0)/20)))</f>
        <v>0</v>
      </c>
      <c r="I116" s="65"/>
      <c r="J116" s="35">
        <f>IF(OR(B115="Total",B116="Total"),O116,IF(I116=0,0,ROUND(((F116*I116)/100)*20,0)/20))</f>
        <v>0</v>
      </c>
      <c r="K116" s="36">
        <f>IF(OR(B115="Total",B116="Total"),P116,0)</f>
        <v>0</v>
      </c>
      <c r="L116" s="52">
        <f>SUM($D$20:D114)</f>
        <v>0</v>
      </c>
      <c r="M116" s="52">
        <f>SUM($F$20:F114)</f>
        <v>0</v>
      </c>
      <c r="N116" s="52">
        <f>SUM($H$20:H114)</f>
        <v>0</v>
      </c>
      <c r="O116" s="52">
        <f>SUM($J$20:J114)</f>
        <v>0</v>
      </c>
      <c r="P116" s="52">
        <f>SUM($K$20:K114)</f>
        <v>0</v>
      </c>
    </row>
    <row r="117" spans="1:16" s="11" customFormat="1" ht="11.25" customHeight="1">
      <c r="A117" s="37"/>
      <c r="B117" s="38"/>
      <c r="C117" s="30"/>
      <c r="D117" s="32"/>
      <c r="E117" s="66"/>
      <c r="F117" s="23"/>
      <c r="G117" s="66"/>
      <c r="H117" s="45">
        <f>IF(OR(B115="Total",B116="Total"),J116,0)</f>
        <v>0</v>
      </c>
      <c r="I117" s="66"/>
      <c r="J117" s="23"/>
      <c r="K117" s="33"/>
      <c r="L117" s="53"/>
      <c r="M117" s="53"/>
      <c r="N117" s="53"/>
      <c r="O117" s="53"/>
      <c r="P117" s="53"/>
    </row>
    <row r="118" spans="1:16" s="11" customFormat="1" ht="11.25" customHeight="1">
      <c r="A118" s="25"/>
      <c r="B118" s="39">
        <f>IF(AND(OR(B115="Total",B116="Total"),H117&gt;0),"Total abziehbar Code 4.31","")</f>
      </c>
      <c r="C118" s="34"/>
      <c r="D118" s="35">
        <f>IF(OR(B117="Total",B118="Total"),L118,0)</f>
        <v>0</v>
      </c>
      <c r="E118" s="65"/>
      <c r="F118" s="35">
        <f>IF(OR(B117="Total",B118="Total"),M118,IF(E118=0,0,ROUND((D118*E118)*20,0)/20))</f>
        <v>0</v>
      </c>
      <c r="G118" s="65">
        <f>IF(E118=0,0,SUM(1-E118))</f>
        <v>0</v>
      </c>
      <c r="H118" s="44">
        <f>IF(OR(B117="Total",B118="Total"),N118,IF(H117&gt;0,SUM(H116:H117),IF(G118=0,0,ROUND((D118*G118)*20,0)/20)))</f>
        <v>0</v>
      </c>
      <c r="I118" s="65"/>
      <c r="J118" s="35">
        <f>IF(OR(B117="Total",B118="Total"),O118,IF(I118=0,0,ROUND(((F118*I118)/100)*20,0)/20))</f>
        <v>0</v>
      </c>
      <c r="K118" s="36">
        <f>IF(OR(B117="Total",B118="Total"),P118,0)</f>
        <v>0</v>
      </c>
      <c r="L118" s="52">
        <f>SUM($D$20:D116)</f>
        <v>0</v>
      </c>
      <c r="M118" s="52">
        <f>SUM($F$20:F116)</f>
        <v>0</v>
      </c>
      <c r="N118" s="52">
        <f>SUM($H$20:H116)</f>
        <v>0</v>
      </c>
      <c r="O118" s="52">
        <f>SUM($J$20:J116)</f>
        <v>0</v>
      </c>
      <c r="P118" s="52">
        <f>SUM($K$20:K116)</f>
        <v>0</v>
      </c>
    </row>
    <row r="119" spans="1:16" s="11" customFormat="1" ht="11.25" customHeight="1">
      <c r="A119" s="37"/>
      <c r="B119" s="38"/>
      <c r="C119" s="30"/>
      <c r="D119" s="32"/>
      <c r="E119" s="66"/>
      <c r="F119" s="23"/>
      <c r="G119" s="66"/>
      <c r="H119" s="45">
        <f>IF(OR(B117="Total",B118="Total"),J118,0)</f>
        <v>0</v>
      </c>
      <c r="I119" s="66"/>
      <c r="J119" s="23"/>
      <c r="K119" s="33"/>
      <c r="L119" s="53"/>
      <c r="M119" s="53"/>
      <c r="N119" s="53"/>
      <c r="O119" s="53"/>
      <c r="P119" s="53"/>
    </row>
    <row r="120" spans="1:16" s="11" customFormat="1" ht="11.25" customHeight="1">
      <c r="A120" s="25"/>
      <c r="B120" s="39">
        <f>IF(AND(OR(B117="Total",B118="Total"),H119&gt;0),"Total abziehbar Code 4.31","")</f>
      </c>
      <c r="C120" s="34"/>
      <c r="D120" s="35">
        <f>IF(OR(B119="Total",B120="Total"),L120,0)</f>
        <v>0</v>
      </c>
      <c r="E120" s="65"/>
      <c r="F120" s="35">
        <f>IF(OR(B119="Total",B120="Total"),M120,IF(E120=0,0,ROUND((D120*E120)*20,0)/20))</f>
        <v>0</v>
      </c>
      <c r="G120" s="65">
        <f>IF(E120=0,0,SUM(1-E120))</f>
        <v>0</v>
      </c>
      <c r="H120" s="44">
        <f>IF(OR(B119="Total",B120="Total"),N120,IF(H119&gt;0,SUM(H118:H119),IF(G120=0,0,ROUND((D120*G120)*20,0)/20)))</f>
        <v>0</v>
      </c>
      <c r="I120" s="65"/>
      <c r="J120" s="35">
        <f>IF(OR(B119="Total",B120="Total"),O120,IF(I120=0,0,ROUND(((F120*I120)/100)*20,0)/20))</f>
        <v>0</v>
      </c>
      <c r="K120" s="36">
        <f>IF(OR(B119="Total",B120="Total"),P120,0)</f>
        <v>0</v>
      </c>
      <c r="L120" s="52">
        <f>SUM($D$20:D118)</f>
        <v>0</v>
      </c>
      <c r="M120" s="52">
        <f>SUM($F$20:F118)</f>
        <v>0</v>
      </c>
      <c r="N120" s="52">
        <f>SUM($H$20:H118)</f>
        <v>0</v>
      </c>
      <c r="O120" s="52">
        <f>SUM($J$20:J118)</f>
        <v>0</v>
      </c>
      <c r="P120" s="52">
        <f>SUM($K$20:K118)</f>
        <v>0</v>
      </c>
    </row>
    <row r="121" spans="1:16" s="11" customFormat="1" ht="11.25" customHeight="1">
      <c r="A121" s="37"/>
      <c r="B121" s="38"/>
      <c r="C121" s="30"/>
      <c r="D121" s="32"/>
      <c r="E121" s="66"/>
      <c r="F121" s="23"/>
      <c r="G121" s="66"/>
      <c r="H121" s="45">
        <f>IF(OR(B119="Total",B120="Total"),J120,0)</f>
        <v>0</v>
      </c>
      <c r="I121" s="66"/>
      <c r="J121" s="23"/>
      <c r="K121" s="33"/>
      <c r="L121" s="53"/>
      <c r="M121" s="53"/>
      <c r="N121" s="53"/>
      <c r="O121" s="53"/>
      <c r="P121" s="53"/>
    </row>
    <row r="122" spans="1:16" s="11" customFormat="1" ht="11.25" customHeight="1">
      <c r="A122" s="25"/>
      <c r="B122" s="39">
        <f>IF(AND(OR(B119="Total",B120="Total"),H121&gt;0),"Total abziehbar Code 4.31","")</f>
      </c>
      <c r="C122" s="34"/>
      <c r="D122" s="35">
        <f>IF(OR(B121="Total",B122="Total"),L122,0)</f>
        <v>0</v>
      </c>
      <c r="E122" s="65"/>
      <c r="F122" s="35">
        <f>IF(OR(B121="Total",B122="Total"),M122,IF(E122=0,0,ROUND((D122*E122)*20,0)/20))</f>
        <v>0</v>
      </c>
      <c r="G122" s="65">
        <f>IF(E122=0,0,SUM(1-E122))</f>
        <v>0</v>
      </c>
      <c r="H122" s="44">
        <f>IF(OR(B121="Total",B122="Total"),N122,IF(H121&gt;0,SUM(H120:H121),IF(G122=0,0,ROUND((D122*G122)*20,0)/20)))</f>
        <v>0</v>
      </c>
      <c r="I122" s="65"/>
      <c r="J122" s="35">
        <f>IF(OR(B121="Total",B122="Total"),O122,IF(I122=0,0,ROUND(((F122*I122)/100)*20,0)/20))</f>
        <v>0</v>
      </c>
      <c r="K122" s="36">
        <f>IF(OR(B121="Total",B122="Total"),P122,0)</f>
        <v>0</v>
      </c>
      <c r="L122" s="52">
        <f>SUM($D$20:D120)</f>
        <v>0</v>
      </c>
      <c r="M122" s="52">
        <f>SUM($F$20:F120)</f>
        <v>0</v>
      </c>
      <c r="N122" s="52">
        <f>SUM($H$20:H120)</f>
        <v>0</v>
      </c>
      <c r="O122" s="52">
        <f>SUM($J$20:J120)</f>
        <v>0</v>
      </c>
      <c r="P122" s="52">
        <f>SUM($K$20:K120)</f>
        <v>0</v>
      </c>
    </row>
    <row r="123" spans="1:16" s="11" customFormat="1" ht="11.25" customHeight="1">
      <c r="A123" s="37"/>
      <c r="B123" s="38"/>
      <c r="C123" s="30"/>
      <c r="D123" s="32"/>
      <c r="E123" s="66"/>
      <c r="F123" s="23"/>
      <c r="G123" s="66"/>
      <c r="H123" s="45">
        <f>IF(OR(B121="Total",B122="Total"),J122,0)</f>
        <v>0</v>
      </c>
      <c r="I123" s="66"/>
      <c r="J123" s="23"/>
      <c r="K123" s="33"/>
      <c r="L123" s="53"/>
      <c r="M123" s="53"/>
      <c r="N123" s="53"/>
      <c r="O123" s="53"/>
      <c r="P123" s="53"/>
    </row>
    <row r="124" spans="1:16" s="11" customFormat="1" ht="11.25" customHeight="1">
      <c r="A124" s="25"/>
      <c r="B124" s="39">
        <f>IF(AND(OR(B121="Total",B122="Total"),H123&gt;0),"Total abziehbar Code 4.31","")</f>
      </c>
      <c r="C124" s="34"/>
      <c r="D124" s="35">
        <f>IF(OR(B123="Total",B124="Total"),L124,0)</f>
        <v>0</v>
      </c>
      <c r="E124" s="65"/>
      <c r="F124" s="35">
        <f>IF(OR(B123="Total",B124="Total"),M124,IF(E124=0,0,ROUND((D124*E124)*20,0)/20))</f>
        <v>0</v>
      </c>
      <c r="G124" s="65">
        <f>IF(E124=0,0,SUM(1-E124))</f>
        <v>0</v>
      </c>
      <c r="H124" s="44">
        <f>IF(OR(B123="Total",B124="Total"),N124,IF(H123&gt;0,SUM(H122:H123),IF(G124=0,0,ROUND((D124*G124)*20,0)/20)))</f>
        <v>0</v>
      </c>
      <c r="I124" s="65"/>
      <c r="J124" s="35">
        <f>IF(OR(B123="Total",B124="Total"),O124,IF(I124=0,0,ROUND(((F124*I124)/100)*20,0)/20))</f>
        <v>0</v>
      </c>
      <c r="K124" s="36">
        <f>IF(OR(B123="Total",B124="Total"),P124,0)</f>
        <v>0</v>
      </c>
      <c r="L124" s="52">
        <f>SUM($D$20:D122)</f>
        <v>0</v>
      </c>
      <c r="M124" s="52">
        <f>SUM($F$20:F122)</f>
        <v>0</v>
      </c>
      <c r="N124" s="52">
        <f>SUM($H$20:H122)</f>
        <v>0</v>
      </c>
      <c r="O124" s="52">
        <f>SUM($J$20:J122)</f>
        <v>0</v>
      </c>
      <c r="P124" s="52">
        <f>SUM($K$20:K122)</f>
        <v>0</v>
      </c>
    </row>
    <row r="125" spans="1:16" s="11" customFormat="1" ht="11.25" customHeight="1">
      <c r="A125" s="37"/>
      <c r="B125" s="38"/>
      <c r="C125" s="30"/>
      <c r="D125" s="32"/>
      <c r="E125" s="66"/>
      <c r="F125" s="23"/>
      <c r="G125" s="66"/>
      <c r="H125" s="45">
        <f>IF(OR(B123="Total",B124="Total"),J124,0)</f>
        <v>0</v>
      </c>
      <c r="I125" s="66"/>
      <c r="J125" s="23"/>
      <c r="K125" s="33"/>
      <c r="L125" s="53"/>
      <c r="M125" s="53"/>
      <c r="N125" s="53"/>
      <c r="O125" s="53"/>
      <c r="P125" s="53"/>
    </row>
    <row r="126" spans="1:16" s="11" customFormat="1" ht="11.25" customHeight="1">
      <c r="A126" s="25"/>
      <c r="B126" s="39">
        <f>IF(AND(OR(B123="Total",B124="Total"),H125&gt;0),"Total abziehbar Code 4.31","")</f>
      </c>
      <c r="C126" s="34"/>
      <c r="D126" s="35">
        <f>IF(OR(B125="Total",B126="Total"),L126,0)</f>
        <v>0</v>
      </c>
      <c r="E126" s="65"/>
      <c r="F126" s="35">
        <f>IF(OR(B125="Total",B126="Total"),M126,IF(E126=0,0,ROUND((D126*E126)*20,0)/20))</f>
        <v>0</v>
      </c>
      <c r="G126" s="65">
        <f>IF(E126=0,0,SUM(1-E126))</f>
        <v>0</v>
      </c>
      <c r="H126" s="44">
        <f>IF(OR(B125="Total",B126="Total"),N126,IF(H125&gt;0,SUM(H124:H125),IF(G126=0,0,ROUND((D126*G126)*20,0)/20)))</f>
        <v>0</v>
      </c>
      <c r="I126" s="65"/>
      <c r="J126" s="35">
        <f>IF(OR(B125="Total",B126="Total"),O126,IF(I126=0,0,ROUND(((F126*I126)/100)*20,0)/20))</f>
        <v>0</v>
      </c>
      <c r="K126" s="36">
        <f>IF(OR(B125="Total",B126="Total"),P126,0)</f>
        <v>0</v>
      </c>
      <c r="L126" s="52">
        <f>SUM($D$20:D124)</f>
        <v>0</v>
      </c>
      <c r="M126" s="52">
        <f>SUM($F$20:F124)</f>
        <v>0</v>
      </c>
      <c r="N126" s="52">
        <f>SUM($H$20:H124)</f>
        <v>0</v>
      </c>
      <c r="O126" s="52">
        <f>SUM($J$20:J124)</f>
        <v>0</v>
      </c>
      <c r="P126" s="52">
        <f>SUM($K$20:K124)</f>
        <v>0</v>
      </c>
    </row>
    <row r="127" spans="1:16" s="11" customFormat="1" ht="11.25" customHeight="1">
      <c r="A127" s="37"/>
      <c r="B127" s="38"/>
      <c r="C127" s="30"/>
      <c r="D127" s="32"/>
      <c r="E127" s="66"/>
      <c r="F127" s="23"/>
      <c r="G127" s="66"/>
      <c r="H127" s="45">
        <f>IF(OR(B125="Total",B126="Total"),J126,0)</f>
        <v>0</v>
      </c>
      <c r="I127" s="66"/>
      <c r="J127" s="23"/>
      <c r="K127" s="33"/>
      <c r="L127" s="53"/>
      <c r="M127" s="53"/>
      <c r="N127" s="53"/>
      <c r="O127" s="53"/>
      <c r="P127" s="53"/>
    </row>
    <row r="128" spans="1:16" s="11" customFormat="1" ht="11.25" customHeight="1">
      <c r="A128" s="25"/>
      <c r="B128" s="63">
        <f>IF(AND(OR(B125="Total",B126="Total"),H127&gt;0),"Total abziehbar Code 4.31","")</f>
      </c>
      <c r="C128" s="20"/>
      <c r="D128" s="35">
        <f>IF(OR(B127="Total",B128="Total"),L128,0)</f>
        <v>0</v>
      </c>
      <c r="E128" s="65"/>
      <c r="F128" s="35">
        <f>IF(OR(B127="Total",B128="Total"),M128,IF(E128=0,0,ROUND((D128*E128)*20,0)/20))</f>
        <v>0</v>
      </c>
      <c r="G128" s="65">
        <f>IF(E128=0,0,SUM(1-E128))</f>
        <v>0</v>
      </c>
      <c r="H128" s="44">
        <f>IF(OR(B127="Total",B128="Total"),N128,IF(H127&gt;0,SUM(H126:H127),IF(G128=0,0,ROUND((D128*G128)*20,0)/20)))</f>
        <v>0</v>
      </c>
      <c r="I128" s="65"/>
      <c r="J128" s="35">
        <f>IF(OR(B127="Total",B128="Total"),O128,IF(I128=0,0,ROUND(((F128*I128)/100)*20,0)/20))</f>
        <v>0</v>
      </c>
      <c r="K128" s="36">
        <f>IF(OR(B127="Total",B128="Total"),P128,0)</f>
        <v>0</v>
      </c>
      <c r="L128" s="52">
        <f>SUM($D$20:D126)</f>
        <v>0</v>
      </c>
      <c r="M128" s="52">
        <f>SUM($F$20:F126)</f>
        <v>0</v>
      </c>
      <c r="N128" s="52">
        <f>SUM($H$20:H126)</f>
        <v>0</v>
      </c>
      <c r="O128" s="52">
        <f>SUM($J$20:J126)</f>
        <v>0</v>
      </c>
      <c r="P128" s="52">
        <f>SUM($K$20:K126)</f>
        <v>0</v>
      </c>
    </row>
    <row r="129" spans="1:16" s="11" customFormat="1" ht="11.25" customHeight="1">
      <c r="A129" s="58"/>
      <c r="B129" s="39"/>
      <c r="C129" s="34"/>
      <c r="D129" s="59"/>
      <c r="E129" s="67"/>
      <c r="F129" s="60"/>
      <c r="G129" s="67"/>
      <c r="H129" s="61">
        <f>IF(OR(B127="Total",B128="Total"),J128,0)</f>
        <v>0</v>
      </c>
      <c r="I129" s="67"/>
      <c r="J129" s="60"/>
      <c r="K129" s="62"/>
      <c r="L129" s="53"/>
      <c r="M129" s="53"/>
      <c r="N129" s="53"/>
      <c r="O129" s="53"/>
      <c r="P129" s="53"/>
    </row>
    <row r="130" spans="1:16" s="11" customFormat="1" ht="11.25" customHeight="1" thickBot="1">
      <c r="A130" s="40"/>
      <c r="B130" s="41">
        <f>IF(AND(OR(B127="Total",B128="Total"),H129&gt;0),"Total abziehbar Code 4.31","")</f>
      </c>
      <c r="C130" s="42"/>
      <c r="D130" s="46">
        <f>IF(OR(B129="Total",B130="Total"),L130,0)</f>
        <v>0</v>
      </c>
      <c r="E130" s="68"/>
      <c r="F130" s="46">
        <f>IF(OR(B129="Total",B130="Total"),M130,IF(E130=0,0,ROUND((D130*E130)*20,0)/20))</f>
        <v>0</v>
      </c>
      <c r="G130" s="68">
        <f>IF(E130=0,0,SUM(1-E130))</f>
        <v>0</v>
      </c>
      <c r="H130" s="47">
        <f>IF(OR(B129="Total",B130="Total"),N130,IF(H129&gt;0,SUM(H128:H129),IF(G130=0,0,ROUND((D130*G130)*20,0)/20)))</f>
        <v>0</v>
      </c>
      <c r="I130" s="68"/>
      <c r="J130" s="46">
        <f>IF(OR(B129="Total",B130="Total"),O130,IF(I130=0,0,ROUND(((F130*I130)/100)*20,0)/20))</f>
        <v>0</v>
      </c>
      <c r="K130" s="48">
        <f>IF(OR(B129="Total",B130="Total"),P130,0)</f>
        <v>0</v>
      </c>
      <c r="L130" s="52">
        <f>SUM($D$20:D128)</f>
        <v>0</v>
      </c>
      <c r="M130" s="52">
        <f>SUM($F$20:F128)</f>
        <v>0</v>
      </c>
      <c r="N130" s="52">
        <f>SUM($H$20:H128)</f>
        <v>0</v>
      </c>
      <c r="O130" s="52">
        <f>SUM($J$20:J128)</f>
        <v>0</v>
      </c>
      <c r="P130" s="52">
        <f>SUM($K$20:K128)</f>
        <v>0</v>
      </c>
    </row>
    <row r="131" spans="1:16" s="11" customFormat="1" ht="11.25" customHeight="1" thickTop="1">
      <c r="A131" s="58"/>
      <c r="B131" s="39"/>
      <c r="C131" s="34"/>
      <c r="D131" s="59"/>
      <c r="E131" s="67"/>
      <c r="F131" s="60"/>
      <c r="G131" s="67"/>
      <c r="H131" s="61">
        <f>IF(OR(B129="Total",B130="Total"),J130,0)</f>
        <v>0</v>
      </c>
      <c r="I131" s="67"/>
      <c r="J131" s="60"/>
      <c r="K131" s="62"/>
      <c r="L131" s="53"/>
      <c r="M131" s="53"/>
      <c r="N131" s="53"/>
      <c r="O131" s="53"/>
      <c r="P131" s="53"/>
    </row>
    <row r="132" spans="1:16" s="11" customFormat="1" ht="11.25" customHeight="1">
      <c r="A132" s="25"/>
      <c r="B132" s="39">
        <f>IF(AND(OR(B129="Total",B130="Total"),H131&gt;0),"Total abziehbar Code 4.31","")</f>
      </c>
      <c r="C132" s="34"/>
      <c r="D132" s="35">
        <f>IF(OR(B131="Total",B132="Total"),L132,0)</f>
        <v>0</v>
      </c>
      <c r="E132" s="65"/>
      <c r="F132" s="35">
        <f>IF(OR(B131="Total",B132="Total"),M132,IF(E132=0,0,ROUND((D132*E132)*20,0)/20))</f>
        <v>0</v>
      </c>
      <c r="G132" s="65">
        <f>IF(E132=0,0,SUM(1-E132))</f>
        <v>0</v>
      </c>
      <c r="H132" s="44">
        <f>IF(OR(B131="Total",B132="Total"),N132,IF(H131&gt;0,SUM(H130:H131),IF(G132=0,0,ROUND((D132*G132)*20,0)/20)))</f>
        <v>0</v>
      </c>
      <c r="I132" s="65"/>
      <c r="J132" s="35">
        <f>IF(OR(B131="Total",B132="Total"),O132,IF(I132=0,0,ROUND(((F132*I132)/100)*20,0)/20))</f>
        <v>0</v>
      </c>
      <c r="K132" s="36">
        <f>IF(OR(B131="Total",B132="Total"),P132,0)</f>
        <v>0</v>
      </c>
      <c r="L132" s="52">
        <f>SUM($D$20:D130)</f>
        <v>0</v>
      </c>
      <c r="M132" s="52">
        <f>SUM($F$20:F130)</f>
        <v>0</v>
      </c>
      <c r="N132" s="52">
        <f>SUM($H$20:H130)</f>
        <v>0</v>
      </c>
      <c r="O132" s="52">
        <f>SUM($J$20:J130)</f>
        <v>0</v>
      </c>
      <c r="P132" s="52">
        <f>SUM($K$20:K130)</f>
        <v>0</v>
      </c>
    </row>
    <row r="133" spans="1:16" s="11" customFormat="1" ht="11.25" customHeight="1">
      <c r="A133" s="37"/>
      <c r="B133" s="38"/>
      <c r="C133" s="30"/>
      <c r="D133" s="32"/>
      <c r="E133" s="66"/>
      <c r="F133" s="23"/>
      <c r="G133" s="66"/>
      <c r="H133" s="45">
        <f>IF(OR(B131="Total",B132="Total"),J132,0)</f>
        <v>0</v>
      </c>
      <c r="I133" s="66"/>
      <c r="J133" s="23"/>
      <c r="K133" s="33"/>
      <c r="L133" s="53"/>
      <c r="M133" s="53"/>
      <c r="N133" s="53"/>
      <c r="O133" s="53"/>
      <c r="P133" s="53"/>
    </row>
    <row r="134" spans="1:16" s="11" customFormat="1" ht="11.25" customHeight="1">
      <c r="A134" s="25"/>
      <c r="B134" s="39">
        <f>IF(AND(OR(B131="Total",B132="Total"),H133&gt;0),"Total abziehbar Code 4.31","")</f>
      </c>
      <c r="C134" s="34"/>
      <c r="D134" s="35">
        <f>IF(OR(B133="Total",B134="Total"),L134,0)</f>
        <v>0</v>
      </c>
      <c r="E134" s="65"/>
      <c r="F134" s="35">
        <f>IF(OR(B133="Total",B134="Total"),M134,IF(E134=0,0,ROUND((D134*E134)*20,0)/20))</f>
        <v>0</v>
      </c>
      <c r="G134" s="65">
        <f>IF(E134=0,0,SUM(1-E134))</f>
        <v>0</v>
      </c>
      <c r="H134" s="44">
        <f>IF(OR(B133="Total",B134="Total"),N134,IF(H133&gt;0,SUM(H132:H133),IF(G134=0,0,ROUND((D134*G134)*20,0)/20)))</f>
        <v>0</v>
      </c>
      <c r="I134" s="65"/>
      <c r="J134" s="35">
        <f>IF(OR(B133="Total",B134="Total"),O134,IF(I134=0,0,ROUND(((F134*I134)/100)*20,0)/20))</f>
        <v>0</v>
      </c>
      <c r="K134" s="36">
        <f>IF(OR(B133="Total",B134="Total"),P134,0)</f>
        <v>0</v>
      </c>
      <c r="L134" s="52">
        <f>SUM($D$20:D132)</f>
        <v>0</v>
      </c>
      <c r="M134" s="52">
        <f>SUM($F$20:F132)</f>
        <v>0</v>
      </c>
      <c r="N134" s="52">
        <f>SUM($H$20:H132)</f>
        <v>0</v>
      </c>
      <c r="O134" s="52">
        <f>SUM($J$20:J132)</f>
        <v>0</v>
      </c>
      <c r="P134" s="52">
        <f>SUM($K$20:K132)</f>
        <v>0</v>
      </c>
    </row>
    <row r="135" spans="1:16" s="11" customFormat="1" ht="11.25" customHeight="1">
      <c r="A135" s="37"/>
      <c r="B135" s="38"/>
      <c r="C135" s="30"/>
      <c r="D135" s="32"/>
      <c r="E135" s="66"/>
      <c r="F135" s="23"/>
      <c r="G135" s="66"/>
      <c r="H135" s="45">
        <f>IF(OR(B133="Total",B134="Total"),J134,0)</f>
        <v>0</v>
      </c>
      <c r="I135" s="66"/>
      <c r="J135" s="23"/>
      <c r="K135" s="33"/>
      <c r="L135" s="53"/>
      <c r="M135" s="53"/>
      <c r="N135" s="53"/>
      <c r="O135" s="53"/>
      <c r="P135" s="53"/>
    </row>
    <row r="136" spans="1:16" s="11" customFormat="1" ht="11.25" customHeight="1">
      <c r="A136" s="25"/>
      <c r="B136" s="39">
        <f>IF(AND(OR(B133="Total",B134="Total"),H135&gt;0),"Total abziehbar Code 4.31","")</f>
      </c>
      <c r="C136" s="34"/>
      <c r="D136" s="35">
        <f>IF(OR(B135="Total",B136="Total"),L136,0)</f>
        <v>0</v>
      </c>
      <c r="E136" s="65"/>
      <c r="F136" s="35">
        <f>IF(OR(B135="Total",B136="Total"),M136,IF(E136=0,0,ROUND((D136*E136)*20,0)/20))</f>
        <v>0</v>
      </c>
      <c r="G136" s="65">
        <f>IF(E136=0,0,SUM(1-E136))</f>
        <v>0</v>
      </c>
      <c r="H136" s="44">
        <f>IF(OR(B135="Total",B136="Total"),N136,IF(H135&gt;0,SUM(H134:H135),IF(G136=0,0,ROUND((D136*G136)*20,0)/20)))</f>
        <v>0</v>
      </c>
      <c r="I136" s="65"/>
      <c r="J136" s="35">
        <f>IF(OR(B135="Total",B136="Total"),O136,IF(I136=0,0,ROUND(((F136*I136)/100)*20,0)/20))</f>
        <v>0</v>
      </c>
      <c r="K136" s="36">
        <f>IF(OR(B135="Total",B136="Total"),P136,0)</f>
        <v>0</v>
      </c>
      <c r="L136" s="52">
        <f>SUM($D$20:D134)</f>
        <v>0</v>
      </c>
      <c r="M136" s="52">
        <f>SUM($F$20:F134)</f>
        <v>0</v>
      </c>
      <c r="N136" s="52">
        <f>SUM($H$20:H134)</f>
        <v>0</v>
      </c>
      <c r="O136" s="52">
        <f>SUM($J$20:J134)</f>
        <v>0</v>
      </c>
      <c r="P136" s="52">
        <f>SUM($K$20:K134)</f>
        <v>0</v>
      </c>
    </row>
    <row r="137" spans="1:16" s="11" customFormat="1" ht="11.25" customHeight="1">
      <c r="A137" s="37"/>
      <c r="B137" s="38"/>
      <c r="C137" s="30"/>
      <c r="D137" s="32"/>
      <c r="E137" s="66"/>
      <c r="F137" s="23"/>
      <c r="G137" s="66"/>
      <c r="H137" s="45">
        <f>IF(OR(B135="Total",B136="Total"),J136,0)</f>
        <v>0</v>
      </c>
      <c r="I137" s="66"/>
      <c r="J137" s="23"/>
      <c r="K137" s="33"/>
      <c r="L137" s="53"/>
      <c r="M137" s="53"/>
      <c r="N137" s="53"/>
      <c r="O137" s="53"/>
      <c r="P137" s="53"/>
    </row>
    <row r="138" spans="1:16" s="11" customFormat="1" ht="11.25" customHeight="1">
      <c r="A138" s="25"/>
      <c r="B138" s="39">
        <f>IF(AND(OR(B135="Total",B136="Total"),H137&gt;0),"Total abziehbar Code 4.31","")</f>
      </c>
      <c r="C138" s="34"/>
      <c r="D138" s="35">
        <f>IF(OR(B137="Total",B138="Total"),L138,0)</f>
        <v>0</v>
      </c>
      <c r="E138" s="65"/>
      <c r="F138" s="35">
        <f>IF(OR(B137="Total",B138="Total"),M138,IF(E138=0,0,ROUND((D138*E138)*20,0)/20))</f>
        <v>0</v>
      </c>
      <c r="G138" s="65">
        <f>IF(E138=0,0,SUM(1-E138))</f>
        <v>0</v>
      </c>
      <c r="H138" s="44">
        <f>IF(OR(B137="Total",B138="Total"),N138,IF(H137&gt;0,SUM(H136:H137),IF(G138=0,0,ROUND((D138*G138)*20,0)/20)))</f>
        <v>0</v>
      </c>
      <c r="I138" s="65"/>
      <c r="J138" s="35">
        <f>IF(OR(B137="Total",B138="Total"),O138,IF(I138=0,0,ROUND(((F138*I138)/100)*20,0)/20))</f>
        <v>0</v>
      </c>
      <c r="K138" s="36">
        <f>IF(OR(B137="Total",B138="Total"),P138,0)</f>
        <v>0</v>
      </c>
      <c r="L138" s="52">
        <f>SUM($D$20:D136)</f>
        <v>0</v>
      </c>
      <c r="M138" s="52">
        <f>SUM($F$20:F136)</f>
        <v>0</v>
      </c>
      <c r="N138" s="52">
        <f>SUM($H$20:H136)</f>
        <v>0</v>
      </c>
      <c r="O138" s="52">
        <f>SUM($J$20:J136)</f>
        <v>0</v>
      </c>
      <c r="P138" s="52">
        <f>SUM($K$20:K136)</f>
        <v>0</v>
      </c>
    </row>
    <row r="139" spans="1:16" s="11" customFormat="1" ht="11.25" customHeight="1">
      <c r="A139" s="37"/>
      <c r="B139" s="38"/>
      <c r="C139" s="30"/>
      <c r="D139" s="32"/>
      <c r="E139" s="66"/>
      <c r="F139" s="23"/>
      <c r="G139" s="66"/>
      <c r="H139" s="45">
        <f>IF(OR(B137="Total",B138="Total"),J138,0)</f>
        <v>0</v>
      </c>
      <c r="I139" s="66"/>
      <c r="J139" s="23"/>
      <c r="K139" s="33"/>
      <c r="L139" s="53"/>
      <c r="M139" s="53"/>
      <c r="N139" s="53"/>
      <c r="O139" s="53"/>
      <c r="P139" s="53"/>
    </row>
    <row r="140" spans="1:16" s="11" customFormat="1" ht="11.25" customHeight="1">
      <c r="A140" s="25"/>
      <c r="B140" s="39">
        <f>IF(AND(OR(B137="Total",B138="Total"),H139&gt;0),"Total abziehbar Code 4.31","")</f>
      </c>
      <c r="C140" s="34"/>
      <c r="D140" s="35">
        <f>IF(OR(B139="Total",B140="Total"),L140,0)</f>
        <v>0</v>
      </c>
      <c r="E140" s="65"/>
      <c r="F140" s="35">
        <f>IF(OR(B139="Total",B140="Total"),M140,IF(E140=0,0,ROUND((D140*E140)*20,0)/20))</f>
        <v>0</v>
      </c>
      <c r="G140" s="65">
        <f>IF(E140=0,0,SUM(1-E140))</f>
        <v>0</v>
      </c>
      <c r="H140" s="44">
        <f>IF(OR(B139="Total",B140="Total"),N140,IF(H139&gt;0,SUM(H138:H139),IF(G140=0,0,ROUND((D140*G140)*20,0)/20)))</f>
        <v>0</v>
      </c>
      <c r="I140" s="65"/>
      <c r="J140" s="35">
        <f>IF(OR(B139="Total",B140="Total"),O140,IF(I140=0,0,ROUND(((F140*I140)/100)*20,0)/20))</f>
        <v>0</v>
      </c>
      <c r="K140" s="36">
        <f>IF(OR(B139="Total",B140="Total"),P140,0)</f>
        <v>0</v>
      </c>
      <c r="L140" s="52">
        <f>SUM($D$20:D138)</f>
        <v>0</v>
      </c>
      <c r="M140" s="52">
        <f>SUM($F$20:F138)</f>
        <v>0</v>
      </c>
      <c r="N140" s="52">
        <f>SUM($H$20:H138)</f>
        <v>0</v>
      </c>
      <c r="O140" s="52">
        <f>SUM($J$20:J138)</f>
        <v>0</v>
      </c>
      <c r="P140" s="52">
        <f>SUM($K$20:K138)</f>
        <v>0</v>
      </c>
    </row>
    <row r="141" spans="1:16" s="11" customFormat="1" ht="11.25" customHeight="1">
      <c r="A141" s="37"/>
      <c r="B141" s="38"/>
      <c r="C141" s="30"/>
      <c r="D141" s="32"/>
      <c r="E141" s="66"/>
      <c r="F141" s="23"/>
      <c r="G141" s="66"/>
      <c r="H141" s="45">
        <f>IF(OR(B139="Total",B140="Total"),J140,0)</f>
        <v>0</v>
      </c>
      <c r="I141" s="66"/>
      <c r="J141" s="23"/>
      <c r="K141" s="33"/>
      <c r="L141" s="53"/>
      <c r="M141" s="53"/>
      <c r="N141" s="53"/>
      <c r="O141" s="53"/>
      <c r="P141" s="53"/>
    </row>
    <row r="142" spans="1:16" s="11" customFormat="1" ht="11.25" customHeight="1">
      <c r="A142" s="25"/>
      <c r="B142" s="39">
        <f>IF(AND(OR(B139="Total",B140="Total"),H141&gt;0),"Total abziehbar Code 4.31","")</f>
      </c>
      <c r="C142" s="34"/>
      <c r="D142" s="35">
        <f>IF(OR(B141="Total",B142="Total"),L142,0)</f>
        <v>0</v>
      </c>
      <c r="E142" s="65"/>
      <c r="F142" s="35">
        <f>IF(OR(B141="Total",B142="Total"),M142,IF(E142=0,0,ROUND((D142*E142)*20,0)/20))</f>
        <v>0</v>
      </c>
      <c r="G142" s="65">
        <f>IF(E142=0,0,SUM(1-E142))</f>
        <v>0</v>
      </c>
      <c r="H142" s="44">
        <f>IF(OR(B141="Total",B142="Total"),N142,IF(H141&gt;0,SUM(H140:H141),IF(G142=0,0,ROUND((D142*G142)*20,0)/20)))</f>
        <v>0</v>
      </c>
      <c r="I142" s="65"/>
      <c r="J142" s="35">
        <f>IF(OR(B141="Total",B142="Total"),O142,IF(I142=0,0,ROUND(((F142*I142)/100)*20,0)/20))</f>
        <v>0</v>
      </c>
      <c r="K142" s="36">
        <f>IF(OR(B141="Total",B142="Total"),P142,0)</f>
        <v>0</v>
      </c>
      <c r="L142" s="52">
        <f>SUM($D$20:D140)</f>
        <v>0</v>
      </c>
      <c r="M142" s="52">
        <f>SUM($F$20:F140)</f>
        <v>0</v>
      </c>
      <c r="N142" s="52">
        <f>SUM($H$20:H140)</f>
        <v>0</v>
      </c>
      <c r="O142" s="52">
        <f>SUM($J$20:J140)</f>
        <v>0</v>
      </c>
      <c r="P142" s="52">
        <f>SUM($K$20:K140)</f>
        <v>0</v>
      </c>
    </row>
    <row r="143" spans="1:16" s="11" customFormat="1" ht="11.25" customHeight="1">
      <c r="A143" s="37"/>
      <c r="B143" s="38"/>
      <c r="C143" s="30"/>
      <c r="D143" s="32"/>
      <c r="E143" s="66"/>
      <c r="F143" s="23"/>
      <c r="G143" s="66"/>
      <c r="H143" s="45">
        <f>IF(OR(B141="Total",B142="Total"),J142,0)</f>
        <v>0</v>
      </c>
      <c r="I143" s="66"/>
      <c r="J143" s="23"/>
      <c r="K143" s="33"/>
      <c r="L143" s="53"/>
      <c r="M143" s="53"/>
      <c r="N143" s="53"/>
      <c r="O143" s="53"/>
      <c r="P143" s="53"/>
    </row>
    <row r="144" spans="1:16" s="11" customFormat="1" ht="11.25" customHeight="1">
      <c r="A144" s="25"/>
      <c r="B144" s="39">
        <f>IF(AND(OR(B141="Total",B142="Total"),H143&gt;0),"Total abziehbar Code 4.31","")</f>
      </c>
      <c r="C144" s="34"/>
      <c r="D144" s="35">
        <f>IF(OR(B143="Total",B144="Total"),L144,0)</f>
        <v>0</v>
      </c>
      <c r="E144" s="65"/>
      <c r="F144" s="35">
        <f>IF(OR(B143="Total",B144="Total"),M144,IF(E144=0,0,ROUND((D144*E144)*20,0)/20))</f>
        <v>0</v>
      </c>
      <c r="G144" s="65">
        <f>IF(E144=0,0,SUM(1-E144))</f>
        <v>0</v>
      </c>
      <c r="H144" s="44">
        <f>IF(OR(B143="Total",B144="Total"),N144,IF(H143&gt;0,SUM(H142:H143),IF(G144=0,0,ROUND((D144*G144)*20,0)/20)))</f>
        <v>0</v>
      </c>
      <c r="I144" s="65"/>
      <c r="J144" s="35">
        <f>IF(OR(B143="Total",B144="Total"),O144,IF(I144=0,0,ROUND(((F144*I144)/100)*20,0)/20))</f>
        <v>0</v>
      </c>
      <c r="K144" s="36">
        <f>IF(OR(B143="Total",B144="Total"),P144,0)</f>
        <v>0</v>
      </c>
      <c r="L144" s="52">
        <f>SUM($D$20:D142)</f>
        <v>0</v>
      </c>
      <c r="M144" s="52">
        <f>SUM($F$20:F142)</f>
        <v>0</v>
      </c>
      <c r="N144" s="52">
        <f>SUM($H$20:H142)</f>
        <v>0</v>
      </c>
      <c r="O144" s="52">
        <f>SUM($J$20:J142)</f>
        <v>0</v>
      </c>
      <c r="P144" s="52">
        <f>SUM($K$20:K142)</f>
        <v>0</v>
      </c>
    </row>
    <row r="145" spans="1:16" s="11" customFormat="1" ht="11.25" customHeight="1">
      <c r="A145" s="37"/>
      <c r="B145" s="38"/>
      <c r="C145" s="30"/>
      <c r="D145" s="32"/>
      <c r="E145" s="66"/>
      <c r="F145" s="23"/>
      <c r="G145" s="66"/>
      <c r="H145" s="45">
        <f>IF(OR(B143="Total",B144="Total"),J144,0)</f>
        <v>0</v>
      </c>
      <c r="I145" s="66"/>
      <c r="J145" s="23"/>
      <c r="K145" s="33"/>
      <c r="L145" s="53"/>
      <c r="M145" s="53"/>
      <c r="N145" s="53"/>
      <c r="O145" s="53"/>
      <c r="P145" s="53"/>
    </row>
    <row r="146" spans="1:16" s="11" customFormat="1" ht="11.25" customHeight="1">
      <c r="A146" s="25"/>
      <c r="B146" s="39">
        <f>IF(AND(OR(B143="Total",B144="Total"),H145&gt;0),"Total abziehbar Code 4.31","")</f>
      </c>
      <c r="C146" s="34"/>
      <c r="D146" s="35">
        <f>IF(OR(B145="Total",B146="Total"),L146,0)</f>
        <v>0</v>
      </c>
      <c r="E146" s="65"/>
      <c r="F146" s="35">
        <f>IF(OR(B145="Total",B146="Total"),M146,IF(E146=0,0,ROUND((D146*E146)*20,0)/20))</f>
        <v>0</v>
      </c>
      <c r="G146" s="65">
        <f>IF(E146=0,0,SUM(1-E146))</f>
        <v>0</v>
      </c>
      <c r="H146" s="44">
        <f>IF(OR(B145="Total",B146="Total"),N146,IF(H145&gt;0,SUM(H144:H145),IF(G146=0,0,ROUND((D146*G146)*20,0)/20)))</f>
        <v>0</v>
      </c>
      <c r="I146" s="65"/>
      <c r="J146" s="35">
        <f>IF(OR(B145="Total",B146="Total"),O146,IF(I146=0,0,ROUND(((F146*I146)/100)*20,0)/20))</f>
        <v>0</v>
      </c>
      <c r="K146" s="36">
        <f>IF(OR(B145="Total",B146="Total"),P146,0)</f>
        <v>0</v>
      </c>
      <c r="L146" s="52">
        <f>SUM($D$20:D144)</f>
        <v>0</v>
      </c>
      <c r="M146" s="52">
        <f>SUM($F$20:F144)</f>
        <v>0</v>
      </c>
      <c r="N146" s="52">
        <f>SUM($H$20:H144)</f>
        <v>0</v>
      </c>
      <c r="O146" s="52">
        <f>SUM($J$20:J144)</f>
        <v>0</v>
      </c>
      <c r="P146" s="52">
        <f>SUM($K$20:K144)</f>
        <v>0</v>
      </c>
    </row>
    <row r="147" spans="1:16" s="11" customFormat="1" ht="11.25" customHeight="1">
      <c r="A147" s="37"/>
      <c r="B147" s="38"/>
      <c r="C147" s="30"/>
      <c r="D147" s="32"/>
      <c r="E147" s="66"/>
      <c r="F147" s="23"/>
      <c r="G147" s="66"/>
      <c r="H147" s="45">
        <f>IF(OR(B145="Total",B146="Total"),J146,0)</f>
        <v>0</v>
      </c>
      <c r="I147" s="66"/>
      <c r="J147" s="23"/>
      <c r="K147" s="33"/>
      <c r="L147" s="53"/>
      <c r="M147" s="53"/>
      <c r="N147" s="53"/>
      <c r="O147" s="53"/>
      <c r="P147" s="53"/>
    </row>
    <row r="148" spans="1:16" s="11" customFormat="1" ht="11.25" customHeight="1">
      <c r="A148" s="25"/>
      <c r="B148" s="39">
        <f>IF(AND(OR(B145="Total",B146="Total"),H147&gt;0),"Total abziehbar Code 4.31","")</f>
      </c>
      <c r="C148" s="34"/>
      <c r="D148" s="35">
        <f>IF(OR(B147="Total",B148="Total"),L148,0)</f>
        <v>0</v>
      </c>
      <c r="E148" s="65"/>
      <c r="F148" s="35">
        <f>IF(OR(B147="Total",B148="Total"),M148,IF(E148=0,0,ROUND((D148*E148)*20,0)/20))</f>
        <v>0</v>
      </c>
      <c r="G148" s="65">
        <f>IF(E148=0,0,SUM(1-E148))</f>
        <v>0</v>
      </c>
      <c r="H148" s="44">
        <f>IF(OR(B147="Total",B148="Total"),N148,IF(H147&gt;0,SUM(H146:H147),IF(G148=0,0,ROUND((D148*G148)*20,0)/20)))</f>
        <v>0</v>
      </c>
      <c r="I148" s="65"/>
      <c r="J148" s="35">
        <f>IF(OR(B147="Total",B148="Total"),O148,IF(I148=0,0,ROUND(((F148*I148)/100)*20,0)/20))</f>
        <v>0</v>
      </c>
      <c r="K148" s="36">
        <f>IF(OR(B147="Total",B148="Total"),P148,0)</f>
        <v>0</v>
      </c>
      <c r="L148" s="52">
        <f>SUM($D$20:D146)</f>
        <v>0</v>
      </c>
      <c r="M148" s="52">
        <f>SUM($F$20:F146)</f>
        <v>0</v>
      </c>
      <c r="N148" s="52">
        <f>SUM($H$20:H146)</f>
        <v>0</v>
      </c>
      <c r="O148" s="52">
        <f>SUM($J$20:J146)</f>
        <v>0</v>
      </c>
      <c r="P148" s="52">
        <f>SUM($K$20:K146)</f>
        <v>0</v>
      </c>
    </row>
    <row r="149" spans="1:16" s="11" customFormat="1" ht="11.25" customHeight="1">
      <c r="A149" s="37"/>
      <c r="B149" s="38"/>
      <c r="C149" s="30"/>
      <c r="D149" s="32"/>
      <c r="E149" s="66"/>
      <c r="F149" s="23"/>
      <c r="G149" s="66"/>
      <c r="H149" s="45">
        <f>IF(OR(B147="Total",B148="Total"),J148,0)</f>
        <v>0</v>
      </c>
      <c r="I149" s="66"/>
      <c r="J149" s="23"/>
      <c r="K149" s="33"/>
      <c r="L149" s="53"/>
      <c r="M149" s="53"/>
      <c r="N149" s="53"/>
      <c r="O149" s="53"/>
      <c r="P149" s="53"/>
    </row>
    <row r="150" spans="1:16" s="11" customFormat="1" ht="11.25" customHeight="1">
      <c r="A150" s="25"/>
      <c r="B150" s="39">
        <f>IF(AND(OR(B147="Total",B148="Total"),H149&gt;0),"Total abziehbar Code 4.31","")</f>
      </c>
      <c r="C150" s="34"/>
      <c r="D150" s="35">
        <f>IF(OR(B149="Total",B150="Total"),L150,0)</f>
        <v>0</v>
      </c>
      <c r="E150" s="65"/>
      <c r="F150" s="35">
        <f>IF(OR(B149="Total",B150="Total"),M150,IF(E150=0,0,ROUND((D150*E150)*20,0)/20))</f>
        <v>0</v>
      </c>
      <c r="G150" s="65">
        <f>IF(E150=0,0,SUM(1-E150))</f>
        <v>0</v>
      </c>
      <c r="H150" s="44">
        <f>IF(OR(B149="Total",B150="Total"),N150,IF(H149&gt;0,SUM(H148:H149),IF(G150=0,0,ROUND((D150*G150)*20,0)/20)))</f>
        <v>0</v>
      </c>
      <c r="I150" s="65"/>
      <c r="J150" s="35">
        <f>IF(OR(B149="Total",B150="Total"),O150,IF(I150=0,0,ROUND(((F150*I150)/100)*20,0)/20))</f>
        <v>0</v>
      </c>
      <c r="K150" s="36">
        <f>IF(OR(B149="Total",B150="Total"),P150,0)</f>
        <v>0</v>
      </c>
      <c r="L150" s="52">
        <f>SUM($D$20:D148)</f>
        <v>0</v>
      </c>
      <c r="M150" s="52">
        <f>SUM($F$20:F148)</f>
        <v>0</v>
      </c>
      <c r="N150" s="52">
        <f>SUM($H$20:H148)</f>
        <v>0</v>
      </c>
      <c r="O150" s="52">
        <f>SUM($J$20:J148)</f>
        <v>0</v>
      </c>
      <c r="P150" s="52">
        <f>SUM($K$20:K148)</f>
        <v>0</v>
      </c>
    </row>
    <row r="151" spans="1:16" s="11" customFormat="1" ht="11.25" customHeight="1">
      <c r="A151" s="37"/>
      <c r="B151" s="38"/>
      <c r="C151" s="30"/>
      <c r="D151" s="32"/>
      <c r="E151" s="66"/>
      <c r="F151" s="23"/>
      <c r="G151" s="66"/>
      <c r="H151" s="45">
        <f>IF(OR(B149="Total",B150="Total"),J150,0)</f>
        <v>0</v>
      </c>
      <c r="I151" s="66"/>
      <c r="J151" s="23"/>
      <c r="K151" s="33"/>
      <c r="L151" s="53"/>
      <c r="M151" s="53"/>
      <c r="N151" s="53"/>
      <c r="O151" s="53"/>
      <c r="P151" s="53"/>
    </row>
    <row r="152" spans="1:16" s="11" customFormat="1" ht="11.25" customHeight="1">
      <c r="A152" s="25"/>
      <c r="B152" s="39">
        <f>IF(AND(OR(B149="Total",B150="Total"),H151&gt;0),"Total abziehbar Code 4.31","")</f>
      </c>
      <c r="C152" s="34"/>
      <c r="D152" s="35">
        <f>IF(OR(B151="Total",B152="Total"),L152,0)</f>
        <v>0</v>
      </c>
      <c r="E152" s="65"/>
      <c r="F152" s="35">
        <f>IF(OR(B151="Total",B152="Total"),M152,IF(E152=0,0,ROUND((D152*E152)*20,0)/20))</f>
        <v>0</v>
      </c>
      <c r="G152" s="65">
        <f>IF(E152=0,0,SUM(1-E152))</f>
        <v>0</v>
      </c>
      <c r="H152" s="44">
        <f>IF(OR(B151="Total",B152="Total"),N152,IF(H151&gt;0,SUM(H150:H151),IF(G152=0,0,ROUND((D152*G152)*20,0)/20)))</f>
        <v>0</v>
      </c>
      <c r="I152" s="65"/>
      <c r="J152" s="35">
        <f>IF(OR(B151="Total",B152="Total"),O152,IF(I152=0,0,ROUND(((F152*I152)/100)*20,0)/20))</f>
        <v>0</v>
      </c>
      <c r="K152" s="36">
        <f>IF(OR(B151="Total",B152="Total"),P152,0)</f>
        <v>0</v>
      </c>
      <c r="L152" s="52">
        <f>SUM($D$20:D150)</f>
        <v>0</v>
      </c>
      <c r="M152" s="52">
        <f>SUM($F$20:F150)</f>
        <v>0</v>
      </c>
      <c r="N152" s="52">
        <f>SUM($H$20:H150)</f>
        <v>0</v>
      </c>
      <c r="O152" s="52">
        <f>SUM($J$20:J150)</f>
        <v>0</v>
      </c>
      <c r="P152" s="52">
        <f>SUM($K$20:K150)</f>
        <v>0</v>
      </c>
    </row>
    <row r="153" spans="1:16" s="11" customFormat="1" ht="11.25" customHeight="1">
      <c r="A153" s="37"/>
      <c r="B153" s="38"/>
      <c r="C153" s="30"/>
      <c r="D153" s="32"/>
      <c r="E153" s="66"/>
      <c r="F153" s="23"/>
      <c r="G153" s="66"/>
      <c r="H153" s="45">
        <f>IF(OR(B151="Total",B152="Total"),J152,0)</f>
        <v>0</v>
      </c>
      <c r="I153" s="66"/>
      <c r="J153" s="23"/>
      <c r="K153" s="33"/>
      <c r="L153" s="53"/>
      <c r="M153" s="53"/>
      <c r="N153" s="53"/>
      <c r="O153" s="53"/>
      <c r="P153" s="53"/>
    </row>
    <row r="154" spans="1:16" s="11" customFormat="1" ht="11.25" customHeight="1">
      <c r="A154" s="25"/>
      <c r="B154" s="39">
        <f>IF(AND(OR(B151="Total",B152="Total"),H153&gt;0),"Total abziehbar Code 4.31","")</f>
      </c>
      <c r="C154" s="34"/>
      <c r="D154" s="35">
        <f>IF(OR(B153="Total",B154="Total"),L154,0)</f>
        <v>0</v>
      </c>
      <c r="E154" s="65"/>
      <c r="F154" s="35">
        <f>IF(OR(B153="Total",B154="Total"),M154,IF(E154=0,0,ROUND((D154*E154)*20,0)/20))</f>
        <v>0</v>
      </c>
      <c r="G154" s="65">
        <f>IF(E154=0,0,SUM(1-E154))</f>
        <v>0</v>
      </c>
      <c r="H154" s="44">
        <f>IF(OR(B153="Total",B154="Total"),N154,IF(H153&gt;0,SUM(H152:H153),IF(G154=0,0,ROUND((D154*G154)*20,0)/20)))</f>
        <v>0</v>
      </c>
      <c r="I154" s="65"/>
      <c r="J154" s="35">
        <f>IF(OR(B153="Total",B154="Total"),O154,IF(I154=0,0,ROUND(((F154*I154)/100)*20,0)/20))</f>
        <v>0</v>
      </c>
      <c r="K154" s="36">
        <f>IF(OR(B153="Total",B154="Total"),P154,0)</f>
        <v>0</v>
      </c>
      <c r="L154" s="52">
        <f>SUM($D$20:D152)</f>
        <v>0</v>
      </c>
      <c r="M154" s="52">
        <f>SUM($F$20:F152)</f>
        <v>0</v>
      </c>
      <c r="N154" s="52">
        <f>SUM($H$20:H152)</f>
        <v>0</v>
      </c>
      <c r="O154" s="52">
        <f>SUM($J$20:J152)</f>
        <v>0</v>
      </c>
      <c r="P154" s="52">
        <f>SUM($K$20:K152)</f>
        <v>0</v>
      </c>
    </row>
    <row r="155" spans="1:16" s="11" customFormat="1" ht="11.25" customHeight="1">
      <c r="A155" s="37"/>
      <c r="B155" s="38"/>
      <c r="C155" s="30"/>
      <c r="D155" s="32"/>
      <c r="E155" s="66"/>
      <c r="F155" s="23"/>
      <c r="G155" s="66"/>
      <c r="H155" s="45">
        <f>IF(OR(B153="Total",B154="Total"),J154,0)</f>
        <v>0</v>
      </c>
      <c r="I155" s="66"/>
      <c r="J155" s="23"/>
      <c r="K155" s="33"/>
      <c r="L155" s="53"/>
      <c r="M155" s="53"/>
      <c r="N155" s="53"/>
      <c r="O155" s="53"/>
      <c r="P155" s="53"/>
    </row>
    <row r="156" spans="1:16" s="11" customFormat="1" ht="11.25" customHeight="1">
      <c r="A156" s="25"/>
      <c r="B156" s="39">
        <f>IF(AND(OR(B153="Total",B154="Total"),H155&gt;0),"Total abziehbar Code 4.31","")</f>
      </c>
      <c r="C156" s="34"/>
      <c r="D156" s="35">
        <f>IF(OR(B155="Total",B156="Total"),L156,0)</f>
        <v>0</v>
      </c>
      <c r="E156" s="65"/>
      <c r="F156" s="35">
        <f>IF(OR(B155="Total",B156="Total"),M156,IF(E156=0,0,ROUND((D156*E156)*20,0)/20))</f>
        <v>0</v>
      </c>
      <c r="G156" s="65">
        <f>IF(E156=0,0,SUM(1-E156))</f>
        <v>0</v>
      </c>
      <c r="H156" s="44">
        <f>IF(OR(B155="Total",B156="Total"),N156,IF(H155&gt;0,SUM(H154:H155),IF(G156=0,0,ROUND((D156*G156)*20,0)/20)))</f>
        <v>0</v>
      </c>
      <c r="I156" s="65"/>
      <c r="J156" s="35">
        <f>IF(OR(B155="Total",B156="Total"),O156,IF(I156=0,0,ROUND(((F156*I156)/100)*20,0)/20))</f>
        <v>0</v>
      </c>
      <c r="K156" s="36">
        <f>IF(OR(B155="Total",B156="Total"),P156,0)</f>
        <v>0</v>
      </c>
      <c r="L156" s="52">
        <f>SUM($D$20:D154)</f>
        <v>0</v>
      </c>
      <c r="M156" s="52">
        <f>SUM($F$20:F154)</f>
        <v>0</v>
      </c>
      <c r="N156" s="52">
        <f>SUM($H$20:H154)</f>
        <v>0</v>
      </c>
      <c r="O156" s="52">
        <f>SUM($J$20:J154)</f>
        <v>0</v>
      </c>
      <c r="P156" s="52">
        <f>SUM($K$20:K154)</f>
        <v>0</v>
      </c>
    </row>
    <row r="157" spans="1:16" s="11" customFormat="1" ht="11.25" customHeight="1">
      <c r="A157" s="37"/>
      <c r="B157" s="38"/>
      <c r="C157" s="30"/>
      <c r="D157" s="32"/>
      <c r="E157" s="66"/>
      <c r="F157" s="23"/>
      <c r="G157" s="66"/>
      <c r="H157" s="45">
        <f>IF(OR(B155="Total",B156="Total"),J156,0)</f>
        <v>0</v>
      </c>
      <c r="I157" s="66"/>
      <c r="J157" s="23"/>
      <c r="K157" s="33"/>
      <c r="L157" s="53"/>
      <c r="M157" s="53"/>
      <c r="N157" s="53"/>
      <c r="O157" s="53"/>
      <c r="P157" s="53"/>
    </row>
    <row r="158" spans="1:16" s="11" customFormat="1" ht="11.25" customHeight="1">
      <c r="A158" s="25"/>
      <c r="B158" s="39">
        <f>IF(AND(OR(B155="Total",B156="Total"),H157&gt;0),"Total abziehbar Code 4.31","")</f>
      </c>
      <c r="C158" s="34"/>
      <c r="D158" s="35">
        <f>IF(OR(B157="Total",B158="Total"),L158,0)</f>
        <v>0</v>
      </c>
      <c r="E158" s="65"/>
      <c r="F158" s="35">
        <f>IF(OR(B157="Total",B158="Total"),M158,IF(E158=0,0,ROUND((D158*E158)*20,0)/20))</f>
        <v>0</v>
      </c>
      <c r="G158" s="65">
        <f>IF(E158=0,0,SUM(1-E158))</f>
        <v>0</v>
      </c>
      <c r="H158" s="44">
        <f>IF(OR(B157="Total",B158="Total"),N158,IF(H157&gt;0,SUM(H156:H157),IF(G158=0,0,ROUND((D158*G158)*20,0)/20)))</f>
        <v>0</v>
      </c>
      <c r="I158" s="65"/>
      <c r="J158" s="35">
        <f>IF(OR(B157="Total",B158="Total"),O158,IF(I158=0,0,ROUND(((F158*I158)/100)*20,0)/20))</f>
        <v>0</v>
      </c>
      <c r="K158" s="36">
        <f>IF(OR(B157="Total",B158="Total"),P158,0)</f>
        <v>0</v>
      </c>
      <c r="L158" s="52">
        <f>SUM($D$20:D156)</f>
        <v>0</v>
      </c>
      <c r="M158" s="52">
        <f>SUM($F$20:F156)</f>
        <v>0</v>
      </c>
      <c r="N158" s="52">
        <f>SUM($H$20:H156)</f>
        <v>0</v>
      </c>
      <c r="O158" s="52">
        <f>SUM($J$20:J156)</f>
        <v>0</v>
      </c>
      <c r="P158" s="52">
        <f>SUM($K$20:K156)</f>
        <v>0</v>
      </c>
    </row>
    <row r="159" spans="1:16" s="11" customFormat="1" ht="11.25" customHeight="1">
      <c r="A159" s="37"/>
      <c r="B159" s="38"/>
      <c r="C159" s="30"/>
      <c r="D159" s="32"/>
      <c r="E159" s="66"/>
      <c r="F159" s="23"/>
      <c r="G159" s="66"/>
      <c r="H159" s="45">
        <f>IF(OR(B157="Total",B158="Total"),J158,0)</f>
        <v>0</v>
      </c>
      <c r="I159" s="66"/>
      <c r="J159" s="23"/>
      <c r="K159" s="33"/>
      <c r="L159" s="53"/>
      <c r="M159" s="53"/>
      <c r="N159" s="53"/>
      <c r="O159" s="53"/>
      <c r="P159" s="53"/>
    </row>
    <row r="160" spans="1:16" s="11" customFormat="1" ht="11.25" customHeight="1">
      <c r="A160" s="25"/>
      <c r="B160" s="39">
        <f>IF(AND(OR(B157="Total",B158="Total"),H159&gt;0),"Total abziehbar Code 4.31","")</f>
      </c>
      <c r="C160" s="34"/>
      <c r="D160" s="35">
        <f>IF(OR(B159="Total",B160="Total"),L160,0)</f>
        <v>0</v>
      </c>
      <c r="E160" s="65"/>
      <c r="F160" s="35">
        <f>IF(OR(B159="Total",B160="Total"),M160,IF(E160=0,0,ROUND((D160*E160)*20,0)/20))</f>
        <v>0</v>
      </c>
      <c r="G160" s="65">
        <f>IF(E160=0,0,SUM(1-E160))</f>
        <v>0</v>
      </c>
      <c r="H160" s="44">
        <f>IF(OR(B159="Total",B160="Total"),N160,IF(H159&gt;0,SUM(H158:H159),IF(G160=0,0,ROUND((D160*G160)*20,0)/20)))</f>
        <v>0</v>
      </c>
      <c r="I160" s="65"/>
      <c r="J160" s="35">
        <f>IF(OR(B159="Total",B160="Total"),O160,IF(I160=0,0,ROUND(((F160*I160)/100)*20,0)/20))</f>
        <v>0</v>
      </c>
      <c r="K160" s="36">
        <f>IF(OR(B159="Total",B160="Total"),P160,0)</f>
        <v>0</v>
      </c>
      <c r="L160" s="52">
        <f>SUM($D$20:D158)</f>
        <v>0</v>
      </c>
      <c r="M160" s="52">
        <f>SUM($F$20:F158)</f>
        <v>0</v>
      </c>
      <c r="N160" s="52">
        <f>SUM($H$20:H158)</f>
        <v>0</v>
      </c>
      <c r="O160" s="52">
        <f>SUM($J$20:J158)</f>
        <v>0</v>
      </c>
      <c r="P160" s="52">
        <f>SUM($K$20:K158)</f>
        <v>0</v>
      </c>
    </row>
    <row r="161" spans="1:16" s="11" customFormat="1" ht="11.25" customHeight="1">
      <c r="A161" s="37"/>
      <c r="B161" s="38"/>
      <c r="C161" s="30"/>
      <c r="D161" s="32"/>
      <c r="E161" s="66"/>
      <c r="F161" s="23"/>
      <c r="G161" s="66"/>
      <c r="H161" s="45">
        <f>IF(OR(B159="Total",B160="Total"),J160,0)</f>
        <v>0</v>
      </c>
      <c r="I161" s="66"/>
      <c r="J161" s="23"/>
      <c r="K161" s="33"/>
      <c r="L161" s="53"/>
      <c r="M161" s="53"/>
      <c r="N161" s="53"/>
      <c r="O161" s="53"/>
      <c r="P161" s="53"/>
    </row>
    <row r="162" spans="1:16" s="11" customFormat="1" ht="11.25" customHeight="1">
      <c r="A162" s="25"/>
      <c r="B162" s="39">
        <f>IF(AND(OR(B159="Total",B160="Total"),H161&gt;0),"Total abziehbar Code 4.31","")</f>
      </c>
      <c r="C162" s="34"/>
      <c r="D162" s="35">
        <f>IF(OR(B161="Total",B162="Total"),L162,0)</f>
        <v>0</v>
      </c>
      <c r="E162" s="65"/>
      <c r="F162" s="35">
        <f>IF(OR(B161="Total",B162="Total"),M162,IF(E162=0,0,ROUND((D162*E162)*20,0)/20))</f>
        <v>0</v>
      </c>
      <c r="G162" s="65">
        <f>IF(E162=0,0,SUM(1-E162))</f>
        <v>0</v>
      </c>
      <c r="H162" s="44">
        <f>IF(OR(B161="Total",B162="Total"),N162,IF(H161&gt;0,SUM(H160:H161),IF(G162=0,0,ROUND((D162*G162)*20,0)/20)))</f>
        <v>0</v>
      </c>
      <c r="I162" s="65"/>
      <c r="J162" s="35">
        <f>IF(OR(B161="Total",B162="Total"),O162,IF(I162=0,0,ROUND(((F162*I162)/100)*20,0)/20))</f>
        <v>0</v>
      </c>
      <c r="K162" s="36">
        <f>IF(OR(B161="Total",B162="Total"),P162,0)</f>
        <v>0</v>
      </c>
      <c r="L162" s="52">
        <f>SUM($D$20:D160)</f>
        <v>0</v>
      </c>
      <c r="M162" s="52">
        <f>SUM($F$20:F160)</f>
        <v>0</v>
      </c>
      <c r="N162" s="52">
        <f>SUM($H$20:H160)</f>
        <v>0</v>
      </c>
      <c r="O162" s="52">
        <f>SUM($J$20:J160)</f>
        <v>0</v>
      </c>
      <c r="P162" s="52">
        <f>SUM($K$20:K160)</f>
        <v>0</v>
      </c>
    </row>
    <row r="163" spans="1:16" s="11" customFormat="1" ht="11.25" customHeight="1">
      <c r="A163" s="37"/>
      <c r="B163" s="38"/>
      <c r="C163" s="30"/>
      <c r="D163" s="32"/>
      <c r="E163" s="66"/>
      <c r="F163" s="23"/>
      <c r="G163" s="66"/>
      <c r="H163" s="45">
        <f>IF(OR(B161="Total",B162="Total"),J162,0)</f>
        <v>0</v>
      </c>
      <c r="I163" s="66"/>
      <c r="J163" s="23"/>
      <c r="K163" s="33"/>
      <c r="L163" s="53"/>
      <c r="M163" s="53"/>
      <c r="N163" s="53"/>
      <c r="O163" s="53"/>
      <c r="P163" s="53"/>
    </row>
    <row r="164" spans="1:16" s="11" customFormat="1" ht="11.25" customHeight="1">
      <c r="A164" s="25"/>
      <c r="B164" s="39">
        <f>IF(AND(OR(B161="Total",B162="Total"),H163&gt;0),"Total abziehbar Code 4.31","")</f>
      </c>
      <c r="C164" s="34"/>
      <c r="D164" s="35">
        <f>IF(OR(B163="Total",B164="Total"),L164,0)</f>
        <v>0</v>
      </c>
      <c r="E164" s="65"/>
      <c r="F164" s="35">
        <f>IF(OR(B163="Total",B164="Total"),M164,IF(E164=0,0,ROUND((D164*E164)*20,0)/20))</f>
        <v>0</v>
      </c>
      <c r="G164" s="65">
        <f>IF(E164=0,0,SUM(1-E164))</f>
        <v>0</v>
      </c>
      <c r="H164" s="44">
        <f>IF(OR(B163="Total",B164="Total"),N164,IF(H163&gt;0,SUM(H162:H163),IF(G164=0,0,ROUND((D164*G164)*20,0)/20)))</f>
        <v>0</v>
      </c>
      <c r="I164" s="65"/>
      <c r="J164" s="35">
        <f>IF(OR(B163="Total",B164="Total"),O164,IF(I164=0,0,ROUND(((F164*I164)/100)*20,0)/20))</f>
        <v>0</v>
      </c>
      <c r="K164" s="36">
        <f>IF(OR(B163="Total",B164="Total"),P164,0)</f>
        <v>0</v>
      </c>
      <c r="L164" s="52">
        <f>SUM($D$20:D162)</f>
        <v>0</v>
      </c>
      <c r="M164" s="52">
        <f>SUM($F$20:F162)</f>
        <v>0</v>
      </c>
      <c r="N164" s="52">
        <f>SUM($H$20:H162)</f>
        <v>0</v>
      </c>
      <c r="O164" s="52">
        <f>SUM($J$20:J162)</f>
        <v>0</v>
      </c>
      <c r="P164" s="52">
        <f>SUM($K$20:K162)</f>
        <v>0</v>
      </c>
    </row>
    <row r="165" spans="1:16" s="11" customFormat="1" ht="11.25" customHeight="1">
      <c r="A165" s="37"/>
      <c r="B165" s="38"/>
      <c r="C165" s="30"/>
      <c r="D165" s="32"/>
      <c r="E165" s="66"/>
      <c r="F165" s="23"/>
      <c r="G165" s="66"/>
      <c r="H165" s="45">
        <f>IF(OR(B163="Total",B164="Total"),J164,0)</f>
        <v>0</v>
      </c>
      <c r="I165" s="66"/>
      <c r="J165" s="23"/>
      <c r="K165" s="33"/>
      <c r="L165" s="53"/>
      <c r="M165" s="53"/>
      <c r="N165" s="53"/>
      <c r="O165" s="53"/>
      <c r="P165" s="53"/>
    </row>
    <row r="166" spans="1:16" s="11" customFormat="1" ht="11.25" customHeight="1">
      <c r="A166" s="25"/>
      <c r="B166" s="39">
        <f>IF(AND(OR(B163="Total",B164="Total"),H165&gt;0),"Total abziehbar Code 4.31","")</f>
      </c>
      <c r="C166" s="34"/>
      <c r="D166" s="35">
        <f>IF(OR(B165="Total",B166="Total"),L166,0)</f>
        <v>0</v>
      </c>
      <c r="E166" s="65"/>
      <c r="F166" s="35">
        <f>IF(OR(B165="Total",B166="Total"),M166,IF(E166=0,0,ROUND((D166*E166)*20,0)/20))</f>
        <v>0</v>
      </c>
      <c r="G166" s="65">
        <f>IF(E166=0,0,SUM(1-E166))</f>
        <v>0</v>
      </c>
      <c r="H166" s="44">
        <f>IF(OR(B165="Total",B166="Total"),N166,IF(H165&gt;0,SUM(H164:H165),IF(G166=0,0,ROUND((D166*G166)*20,0)/20)))</f>
        <v>0</v>
      </c>
      <c r="I166" s="65"/>
      <c r="J166" s="35">
        <f>IF(OR(B165="Total",B166="Total"),O166,IF(I166=0,0,ROUND(((F166*I166)/100)*20,0)/20))</f>
        <v>0</v>
      </c>
      <c r="K166" s="36">
        <f>IF(OR(B165="Total",B166="Total"),P166,0)</f>
        <v>0</v>
      </c>
      <c r="L166" s="52">
        <f>SUM($D$20:D164)</f>
        <v>0</v>
      </c>
      <c r="M166" s="52">
        <f>SUM($F$20:F164)</f>
        <v>0</v>
      </c>
      <c r="N166" s="52">
        <f>SUM($H$20:H164)</f>
        <v>0</v>
      </c>
      <c r="O166" s="52">
        <f>SUM($J$20:J164)</f>
        <v>0</v>
      </c>
      <c r="P166" s="52">
        <f>SUM($K$20:K164)</f>
        <v>0</v>
      </c>
    </row>
    <row r="167" spans="1:16" s="11" customFormat="1" ht="11.25" customHeight="1">
      <c r="A167" s="37"/>
      <c r="B167" s="38"/>
      <c r="C167" s="30"/>
      <c r="D167" s="32"/>
      <c r="E167" s="66"/>
      <c r="F167" s="23"/>
      <c r="G167" s="66"/>
      <c r="H167" s="45">
        <f>IF(OR(B165="Total",B166="Total"),J166,0)</f>
        <v>0</v>
      </c>
      <c r="I167" s="66"/>
      <c r="J167" s="23"/>
      <c r="K167" s="33"/>
      <c r="L167" s="53"/>
      <c r="M167" s="53"/>
      <c r="N167" s="53"/>
      <c r="O167" s="53"/>
      <c r="P167" s="53"/>
    </row>
    <row r="168" spans="1:16" s="11" customFormat="1" ht="11.25" customHeight="1">
      <c r="A168" s="25"/>
      <c r="B168" s="39">
        <f>IF(AND(OR(B165="Total",B166="Total"),H167&gt;0),"Total abziehbar Code 4.31","")</f>
      </c>
      <c r="C168" s="34"/>
      <c r="D168" s="35">
        <f>IF(OR(B167="Total",B168="Total"),L168,0)</f>
        <v>0</v>
      </c>
      <c r="E168" s="65"/>
      <c r="F168" s="35">
        <f>IF(OR(B167="Total",B168="Total"),M168,IF(E168=0,0,ROUND((D168*E168)*20,0)/20))</f>
        <v>0</v>
      </c>
      <c r="G168" s="65">
        <f>IF(E168=0,0,SUM(1-E168))</f>
        <v>0</v>
      </c>
      <c r="H168" s="44">
        <f>IF(OR(B167="Total",B168="Total"),N168,IF(H167&gt;0,SUM(H166:H167),IF(G168=0,0,ROUND((D168*G168)*20,0)/20)))</f>
        <v>0</v>
      </c>
      <c r="I168" s="65"/>
      <c r="J168" s="35">
        <f>IF(OR(B167="Total",B168="Total"),O168,IF(I168=0,0,ROUND(((F168*I168)/100)*20,0)/20))</f>
        <v>0</v>
      </c>
      <c r="K168" s="36">
        <f>IF(OR(B167="Total",B168="Total"),P168,0)</f>
        <v>0</v>
      </c>
      <c r="L168" s="52">
        <f>SUM($D$20:D166)</f>
        <v>0</v>
      </c>
      <c r="M168" s="52">
        <f>SUM($F$20:F166)</f>
        <v>0</v>
      </c>
      <c r="N168" s="52">
        <f>SUM($H$20:H166)</f>
        <v>0</v>
      </c>
      <c r="O168" s="52">
        <f>SUM($J$20:J166)</f>
        <v>0</v>
      </c>
      <c r="P168" s="52">
        <f>SUM($K$20:K166)</f>
        <v>0</v>
      </c>
    </row>
    <row r="169" spans="1:16" s="11" customFormat="1" ht="11.25" customHeight="1">
      <c r="A169" s="37"/>
      <c r="B169" s="38"/>
      <c r="C169" s="30"/>
      <c r="D169" s="32"/>
      <c r="E169" s="66"/>
      <c r="F169" s="23"/>
      <c r="G169" s="66"/>
      <c r="H169" s="45">
        <f>IF(OR(B167="Total",B168="Total"),J168,0)</f>
        <v>0</v>
      </c>
      <c r="I169" s="66"/>
      <c r="J169" s="23"/>
      <c r="K169" s="33"/>
      <c r="L169" s="53"/>
      <c r="M169" s="53"/>
      <c r="N169" s="53"/>
      <c r="O169" s="53"/>
      <c r="P169" s="53"/>
    </row>
    <row r="170" spans="1:16" s="11" customFormat="1" ht="11.25" customHeight="1">
      <c r="A170" s="25"/>
      <c r="B170" s="39">
        <f>IF(AND(OR(B167="Total",B168="Total"),H169&gt;0),"Total abziehbar Code 4.31","")</f>
      </c>
      <c r="C170" s="34"/>
      <c r="D170" s="35">
        <f>IF(OR(B169="Total",B170="Total"),L170,0)</f>
        <v>0</v>
      </c>
      <c r="E170" s="65"/>
      <c r="F170" s="35">
        <f>IF(OR(B169="Total",B170="Total"),M170,IF(E170=0,0,ROUND((D170*E170)*20,0)/20))</f>
        <v>0</v>
      </c>
      <c r="G170" s="65">
        <f>IF(E170=0,0,SUM(1-E170))</f>
        <v>0</v>
      </c>
      <c r="H170" s="44">
        <f>IF(OR(B169="Total",B170="Total"),N170,IF(H169&gt;0,SUM(H168:H169),IF(G170=0,0,ROUND((D170*G170)*20,0)/20)))</f>
        <v>0</v>
      </c>
      <c r="I170" s="65"/>
      <c r="J170" s="35">
        <f>IF(OR(B169="Total",B170="Total"),O170,IF(I170=0,0,ROUND(((F170*I170)/100)*20,0)/20))</f>
        <v>0</v>
      </c>
      <c r="K170" s="36">
        <f>IF(OR(B169="Total",B170="Total"),P170,0)</f>
        <v>0</v>
      </c>
      <c r="L170" s="52">
        <f>SUM($D$20:D168)</f>
        <v>0</v>
      </c>
      <c r="M170" s="52">
        <f>SUM($F$20:F168)</f>
        <v>0</v>
      </c>
      <c r="N170" s="52">
        <f>SUM($H$20:H168)</f>
        <v>0</v>
      </c>
      <c r="O170" s="52">
        <f>SUM($J$20:J168)</f>
        <v>0</v>
      </c>
      <c r="P170" s="52">
        <f>SUM($K$20:K168)</f>
        <v>0</v>
      </c>
    </row>
    <row r="171" spans="1:16" s="11" customFormat="1" ht="11.25" customHeight="1">
      <c r="A171" s="37"/>
      <c r="B171" s="38"/>
      <c r="C171" s="30"/>
      <c r="D171" s="32"/>
      <c r="E171" s="66"/>
      <c r="F171" s="23"/>
      <c r="G171" s="66"/>
      <c r="H171" s="45">
        <f>IF(OR(B169="Total",B170="Total"),J170,0)</f>
        <v>0</v>
      </c>
      <c r="I171" s="66"/>
      <c r="J171" s="23"/>
      <c r="K171" s="33"/>
      <c r="L171" s="53"/>
      <c r="M171" s="53"/>
      <c r="N171" s="53"/>
      <c r="O171" s="53"/>
      <c r="P171" s="53"/>
    </row>
    <row r="172" spans="1:16" s="11" customFormat="1" ht="11.25" customHeight="1">
      <c r="A172" s="25"/>
      <c r="B172" s="39">
        <f>IF(AND(OR(B169="Total",B170="Total"),H171&gt;0),"Total abziehbar Code 4.31","")</f>
      </c>
      <c r="C172" s="34"/>
      <c r="D172" s="35">
        <f>IF(OR(B171="Total",B172="Total"),L172,0)</f>
        <v>0</v>
      </c>
      <c r="E172" s="65"/>
      <c r="F172" s="35">
        <f>IF(OR(B171="Total",B172="Total"),M172,IF(E172=0,0,ROUND((D172*E172)*20,0)/20))</f>
        <v>0</v>
      </c>
      <c r="G172" s="65">
        <f>IF(E172=0,0,SUM(1-E172))</f>
        <v>0</v>
      </c>
      <c r="H172" s="44">
        <f>IF(OR(B171="Total",B172="Total"),N172,IF(H171&gt;0,SUM(H170:H171),IF(G172=0,0,ROUND((D172*G172)*20,0)/20)))</f>
        <v>0</v>
      </c>
      <c r="I172" s="65"/>
      <c r="J172" s="35">
        <f>IF(OR(B171="Total",B172="Total"),O172,IF(I172=0,0,ROUND(((F172*I172)/100)*20,0)/20))</f>
        <v>0</v>
      </c>
      <c r="K172" s="36">
        <f>IF(OR(B171="Total",B172="Total"),P172,0)</f>
        <v>0</v>
      </c>
      <c r="L172" s="52">
        <f>SUM($D$20:D170)</f>
        <v>0</v>
      </c>
      <c r="M172" s="52">
        <f>SUM($F$20:F170)</f>
        <v>0</v>
      </c>
      <c r="N172" s="52">
        <f>SUM($H$20:H170)</f>
        <v>0</v>
      </c>
      <c r="O172" s="52">
        <f>SUM($J$20:J170)</f>
        <v>0</v>
      </c>
      <c r="P172" s="52">
        <f>SUM($K$20:K170)</f>
        <v>0</v>
      </c>
    </row>
    <row r="173" spans="1:16" s="11" customFormat="1" ht="11.25" customHeight="1">
      <c r="A173" s="37"/>
      <c r="B173" s="38"/>
      <c r="C173" s="30"/>
      <c r="D173" s="32"/>
      <c r="E173" s="66"/>
      <c r="F173" s="23"/>
      <c r="G173" s="66"/>
      <c r="H173" s="45">
        <f>IF(OR(B171="Total",B172="Total"),J172,0)</f>
        <v>0</v>
      </c>
      <c r="I173" s="66"/>
      <c r="J173" s="23"/>
      <c r="K173" s="33"/>
      <c r="L173" s="53"/>
      <c r="M173" s="53"/>
      <c r="N173" s="53"/>
      <c r="O173" s="53"/>
      <c r="P173" s="53"/>
    </row>
    <row r="174" spans="1:16" s="11" customFormat="1" ht="11.25" customHeight="1">
      <c r="A174" s="25"/>
      <c r="B174" s="39">
        <f>IF(AND(OR(B171="Total",B172="Total"),H173&gt;0),"Total abziehbar Code 4.31","")</f>
      </c>
      <c r="C174" s="34"/>
      <c r="D174" s="35">
        <f>IF(OR(B173="Total",B174="Total"),L174,0)</f>
        <v>0</v>
      </c>
      <c r="E174" s="65"/>
      <c r="F174" s="35">
        <f>IF(OR(B173="Total",B174="Total"),M174,IF(E174=0,0,ROUND((D174*E174)*20,0)/20))</f>
        <v>0</v>
      </c>
      <c r="G174" s="65">
        <f>IF(E174=0,0,SUM(1-E174))</f>
        <v>0</v>
      </c>
      <c r="H174" s="44">
        <f>IF(OR(B173="Total",B174="Total"),N174,IF(H173&gt;0,SUM(H172:H173),IF(G174=0,0,ROUND((D174*G174)*20,0)/20)))</f>
        <v>0</v>
      </c>
      <c r="I174" s="65"/>
      <c r="J174" s="35">
        <f>IF(OR(B173="Total",B174="Total"),O174,IF(I174=0,0,ROUND(((F174*I174)/100)*20,0)/20))</f>
        <v>0</v>
      </c>
      <c r="K174" s="36">
        <f>IF(OR(B173="Total",B174="Total"),P174,0)</f>
        <v>0</v>
      </c>
      <c r="L174" s="52">
        <f>SUM($D$20:D172)</f>
        <v>0</v>
      </c>
      <c r="M174" s="52">
        <f>SUM($F$20:F172)</f>
        <v>0</v>
      </c>
      <c r="N174" s="52">
        <f>SUM($H$20:H172)</f>
        <v>0</v>
      </c>
      <c r="O174" s="52">
        <f>SUM($J$20:J172)</f>
        <v>0</v>
      </c>
      <c r="P174" s="52">
        <f>SUM($K$20:K172)</f>
        <v>0</v>
      </c>
    </row>
    <row r="175" spans="1:16" s="11" customFormat="1" ht="11.25" customHeight="1">
      <c r="A175" s="37"/>
      <c r="B175" s="38"/>
      <c r="C175" s="30"/>
      <c r="D175" s="32"/>
      <c r="E175" s="66"/>
      <c r="F175" s="23"/>
      <c r="G175" s="66"/>
      <c r="H175" s="45">
        <f>IF(OR(B173="Total",B174="Total"),J174,0)</f>
        <v>0</v>
      </c>
      <c r="I175" s="66"/>
      <c r="J175" s="23"/>
      <c r="K175" s="33"/>
      <c r="L175" s="53"/>
      <c r="M175" s="53"/>
      <c r="N175" s="53"/>
      <c r="O175" s="53"/>
      <c r="P175" s="53"/>
    </row>
    <row r="176" spans="1:16" s="11" customFormat="1" ht="11.25" customHeight="1">
      <c r="A176" s="25"/>
      <c r="B176" s="39">
        <f>IF(AND(OR(B173="Total",B174="Total"),H175&gt;0),"Total abziehbar Code 4.31","")</f>
      </c>
      <c r="C176" s="34"/>
      <c r="D176" s="35">
        <f>IF(OR(B175="Total",B176="Total"),L176,0)</f>
        <v>0</v>
      </c>
      <c r="E176" s="65"/>
      <c r="F176" s="35">
        <f>IF(OR(B175="Total",B176="Total"),M176,IF(E176=0,0,ROUND((D176*E176)*20,0)/20))</f>
        <v>0</v>
      </c>
      <c r="G176" s="65">
        <f>IF(E176=0,0,SUM(1-E176))</f>
        <v>0</v>
      </c>
      <c r="H176" s="44">
        <f>IF(OR(B175="Total",B176="Total"),N176,IF(H175&gt;0,SUM(H174:H175),IF(G176=0,0,ROUND((D176*G176)*20,0)/20)))</f>
        <v>0</v>
      </c>
      <c r="I176" s="65"/>
      <c r="J176" s="35">
        <f>IF(OR(B175="Total",B176="Total"),O176,IF(I176=0,0,ROUND(((F176*I176)/100)*20,0)/20))</f>
        <v>0</v>
      </c>
      <c r="K176" s="36">
        <f>IF(OR(B175="Total",B176="Total"),P176,0)</f>
        <v>0</v>
      </c>
      <c r="L176" s="52">
        <f>SUM($D$20:D174)</f>
        <v>0</v>
      </c>
      <c r="M176" s="52">
        <f>SUM($F$20:F174)</f>
        <v>0</v>
      </c>
      <c r="N176" s="52">
        <f>SUM($H$20:H174)</f>
        <v>0</v>
      </c>
      <c r="O176" s="52">
        <f>SUM($J$20:J174)</f>
        <v>0</v>
      </c>
      <c r="P176" s="52">
        <f>SUM($K$20:K174)</f>
        <v>0</v>
      </c>
    </row>
    <row r="177" spans="1:16" s="11" customFormat="1" ht="11.25" customHeight="1">
      <c r="A177" s="37"/>
      <c r="B177" s="38"/>
      <c r="C177" s="30"/>
      <c r="D177" s="32"/>
      <c r="E177" s="66"/>
      <c r="F177" s="23"/>
      <c r="G177" s="66"/>
      <c r="H177" s="45">
        <f>IF(OR(B175="Total",B176="Total"),J176,0)</f>
        <v>0</v>
      </c>
      <c r="I177" s="66"/>
      <c r="J177" s="23"/>
      <c r="K177" s="33"/>
      <c r="L177" s="53"/>
      <c r="M177" s="53"/>
      <c r="N177" s="53"/>
      <c r="O177" s="53"/>
      <c r="P177" s="53"/>
    </row>
    <row r="178" spans="1:16" s="11" customFormat="1" ht="11.25" customHeight="1">
      <c r="A178" s="25"/>
      <c r="B178" s="39">
        <f>IF(AND(OR(B175="Total",B176="Total"),H177&gt;0),"Total abziehbar Code 4.31","")</f>
      </c>
      <c r="C178" s="34"/>
      <c r="D178" s="35">
        <f>IF(OR(B177="Total",B178="Total"),L178,0)</f>
        <v>0</v>
      </c>
      <c r="E178" s="65"/>
      <c r="F178" s="35">
        <f>IF(OR(B177="Total",B178="Total"),M178,IF(E178=0,0,ROUND((D178*E178)*20,0)/20))</f>
        <v>0</v>
      </c>
      <c r="G178" s="65">
        <f>IF(E178=0,0,SUM(1-E178))</f>
        <v>0</v>
      </c>
      <c r="H178" s="44">
        <f>IF(OR(B177="Total",B178="Total"),N178,IF(H177&gt;0,SUM(H176:H177),IF(G178=0,0,ROUND((D178*G178)*20,0)/20)))</f>
        <v>0</v>
      </c>
      <c r="I178" s="65"/>
      <c r="J178" s="35">
        <f>IF(OR(B177="Total",B178="Total"),O178,IF(I178=0,0,ROUND(((F178*I178)/100)*20,0)/20))</f>
        <v>0</v>
      </c>
      <c r="K178" s="36">
        <f>IF(OR(B177="Total",B178="Total"),P178,0)</f>
        <v>0</v>
      </c>
      <c r="L178" s="52">
        <f>SUM($D$20:D176)</f>
        <v>0</v>
      </c>
      <c r="M178" s="52">
        <f>SUM($F$20:F176)</f>
        <v>0</v>
      </c>
      <c r="N178" s="52">
        <f>SUM($H$20:H176)</f>
        <v>0</v>
      </c>
      <c r="O178" s="52">
        <f>SUM($J$20:J176)</f>
        <v>0</v>
      </c>
      <c r="P178" s="52">
        <f>SUM($K$20:K176)</f>
        <v>0</v>
      </c>
    </row>
    <row r="179" spans="1:16" s="11" customFormat="1" ht="11.25" customHeight="1">
      <c r="A179" s="37"/>
      <c r="B179" s="38"/>
      <c r="C179" s="30"/>
      <c r="D179" s="32"/>
      <c r="E179" s="66"/>
      <c r="F179" s="23"/>
      <c r="G179" s="66"/>
      <c r="H179" s="45">
        <f>IF(OR(B177="Total",B178="Total"),J178,0)</f>
        <v>0</v>
      </c>
      <c r="I179" s="66"/>
      <c r="J179" s="23"/>
      <c r="K179" s="33"/>
      <c r="L179" s="53"/>
      <c r="M179" s="53"/>
      <c r="N179" s="53"/>
      <c r="O179" s="53"/>
      <c r="P179" s="53"/>
    </row>
    <row r="180" spans="1:16" s="11" customFormat="1" ht="11.25" customHeight="1">
      <c r="A180" s="25"/>
      <c r="B180" s="39">
        <f>IF(AND(OR(B177="Total",B178="Total"),H179&gt;0),"Total abziehbar Code 4.31","")</f>
      </c>
      <c r="C180" s="34"/>
      <c r="D180" s="35">
        <f>IF(OR(B179="Total",B180="Total"),L180,0)</f>
        <v>0</v>
      </c>
      <c r="E180" s="65"/>
      <c r="F180" s="35">
        <f>IF(OR(B179="Total",B180="Total"),M180,IF(E180=0,0,ROUND((D180*E180)*20,0)/20))</f>
        <v>0</v>
      </c>
      <c r="G180" s="65">
        <f>IF(E180=0,0,SUM(1-E180))</f>
        <v>0</v>
      </c>
      <c r="H180" s="44">
        <f>IF(OR(B179="Total",B180="Total"),N180,IF(H179&gt;0,SUM(H178:H179),IF(G180=0,0,ROUND((D180*G180)*20,0)/20)))</f>
        <v>0</v>
      </c>
      <c r="I180" s="65"/>
      <c r="J180" s="35">
        <f>IF(OR(B179="Total",B180="Total"),O180,IF(I180=0,0,ROUND(((F180*I180)/100)*20,0)/20))</f>
        <v>0</v>
      </c>
      <c r="K180" s="36">
        <f>IF(OR(B179="Total",B180="Total"),P180,0)</f>
        <v>0</v>
      </c>
      <c r="L180" s="52">
        <f>SUM($D$20:D178)</f>
        <v>0</v>
      </c>
      <c r="M180" s="52">
        <f>SUM($F$20:F178)</f>
        <v>0</v>
      </c>
      <c r="N180" s="52">
        <f>SUM($H$20:H178)</f>
        <v>0</v>
      </c>
      <c r="O180" s="52">
        <f>SUM($J$20:J178)</f>
        <v>0</v>
      </c>
      <c r="P180" s="52">
        <f>SUM($K$20:K178)</f>
        <v>0</v>
      </c>
    </row>
    <row r="181" spans="1:16" s="11" customFormat="1" ht="11.25" customHeight="1">
      <c r="A181" s="37"/>
      <c r="B181" s="38"/>
      <c r="C181" s="30"/>
      <c r="D181" s="32"/>
      <c r="E181" s="66"/>
      <c r="F181" s="23"/>
      <c r="G181" s="66"/>
      <c r="H181" s="45">
        <f>IF(OR(B179="Total",B180="Total"),J180,0)</f>
        <v>0</v>
      </c>
      <c r="I181" s="66"/>
      <c r="J181" s="23"/>
      <c r="K181" s="33"/>
      <c r="L181" s="53"/>
      <c r="M181" s="53"/>
      <c r="N181" s="53"/>
      <c r="O181" s="53"/>
      <c r="P181" s="53"/>
    </row>
    <row r="182" spans="1:16" s="11" customFormat="1" ht="11.25" customHeight="1">
      <c r="A182" s="25"/>
      <c r="B182" s="39">
        <f>IF(AND(OR(B179="Total",B180="Total"),H181&gt;0),"Total abziehbar Code 4.31","")</f>
      </c>
      <c r="C182" s="34"/>
      <c r="D182" s="35">
        <f>IF(OR(B181="Total",B182="Total"),L182,0)</f>
        <v>0</v>
      </c>
      <c r="E182" s="65"/>
      <c r="F182" s="35">
        <f>IF(OR(B181="Total",B182="Total"),M182,IF(E182=0,0,ROUND((D182*E182)*20,0)/20))</f>
        <v>0</v>
      </c>
      <c r="G182" s="65">
        <f>IF(E182=0,0,SUM(1-E182))</f>
        <v>0</v>
      </c>
      <c r="H182" s="44">
        <f>IF(OR(B181="Total",B182="Total"),N182,IF(H181&gt;0,SUM(H180:H181),IF(G182=0,0,ROUND((D182*G182)*20,0)/20)))</f>
        <v>0</v>
      </c>
      <c r="I182" s="65"/>
      <c r="J182" s="35">
        <f>IF(OR(B181="Total",B182="Total"),O182,IF(I182=0,0,ROUND(((F182*I182)/100)*20,0)/20))</f>
        <v>0</v>
      </c>
      <c r="K182" s="36">
        <f>IF(OR(B181="Total",B182="Total"),P182,0)</f>
        <v>0</v>
      </c>
      <c r="L182" s="52">
        <f>SUM($D$20:D180)</f>
        <v>0</v>
      </c>
      <c r="M182" s="52">
        <f>SUM($F$20:F180)</f>
        <v>0</v>
      </c>
      <c r="N182" s="52">
        <f>SUM($H$20:H180)</f>
        <v>0</v>
      </c>
      <c r="O182" s="52">
        <f>SUM($J$20:J180)</f>
        <v>0</v>
      </c>
      <c r="P182" s="52">
        <f>SUM($K$20:K180)</f>
        <v>0</v>
      </c>
    </row>
    <row r="183" spans="1:16" s="11" customFormat="1" ht="11.25" customHeight="1">
      <c r="A183" s="37"/>
      <c r="B183" s="38"/>
      <c r="C183" s="30"/>
      <c r="D183" s="32"/>
      <c r="E183" s="66"/>
      <c r="F183" s="23"/>
      <c r="G183" s="66"/>
      <c r="H183" s="45">
        <f>IF(OR(B181="Total",B182="Total"),J182,0)</f>
        <v>0</v>
      </c>
      <c r="I183" s="66"/>
      <c r="J183" s="23"/>
      <c r="K183" s="33"/>
      <c r="L183" s="53"/>
      <c r="M183" s="53"/>
      <c r="N183" s="53"/>
      <c r="O183" s="53"/>
      <c r="P183" s="53"/>
    </row>
    <row r="184" spans="1:16" s="11" customFormat="1" ht="11.25" customHeight="1">
      <c r="A184" s="25"/>
      <c r="B184" s="39">
        <f>IF(AND(OR(B181="Total",B182="Total"),H183&gt;0),"Total abziehbar Code 4.31","")</f>
      </c>
      <c r="C184" s="34"/>
      <c r="D184" s="35">
        <f>IF(OR(B183="Total",B184="Total"),L184,0)</f>
        <v>0</v>
      </c>
      <c r="E184" s="65"/>
      <c r="F184" s="35">
        <f>IF(OR(B183="Total",B184="Total"),M184,IF(E184=0,0,ROUND((D184*E184)*20,0)/20))</f>
        <v>0</v>
      </c>
      <c r="G184" s="65">
        <f>IF(E184=0,0,SUM(1-E184))</f>
        <v>0</v>
      </c>
      <c r="H184" s="44">
        <f>IF(OR(B183="Total",B184="Total"),N184,IF(H183&gt;0,SUM(H182:H183),IF(G184=0,0,ROUND((D184*G184)*20,0)/20)))</f>
        <v>0</v>
      </c>
      <c r="I184" s="65"/>
      <c r="J184" s="35">
        <f>IF(OR(B183="Total",B184="Total"),O184,IF(I184=0,0,ROUND(((F184*I184)/100)*20,0)/20))</f>
        <v>0</v>
      </c>
      <c r="K184" s="36">
        <f>IF(OR(B183="Total",B184="Total"),P184,0)</f>
        <v>0</v>
      </c>
      <c r="L184" s="52">
        <f>SUM($D$20:D182)</f>
        <v>0</v>
      </c>
      <c r="M184" s="52">
        <f>SUM($F$20:F182)</f>
        <v>0</v>
      </c>
      <c r="N184" s="52">
        <f>SUM($H$20:H182)</f>
        <v>0</v>
      </c>
      <c r="O184" s="52">
        <f>SUM($J$20:J182)</f>
        <v>0</v>
      </c>
      <c r="P184" s="52">
        <f>SUM($K$20:K182)</f>
        <v>0</v>
      </c>
    </row>
    <row r="185" spans="1:16" s="11" customFormat="1" ht="11.25" customHeight="1">
      <c r="A185" s="37"/>
      <c r="B185" s="38"/>
      <c r="C185" s="30"/>
      <c r="D185" s="32"/>
      <c r="E185" s="66"/>
      <c r="F185" s="23"/>
      <c r="G185" s="66"/>
      <c r="H185" s="45">
        <f>IF(OR(B183="Total",B184="Total"),J184,0)</f>
        <v>0</v>
      </c>
      <c r="I185" s="66"/>
      <c r="J185" s="23"/>
      <c r="K185" s="33"/>
      <c r="L185" s="53"/>
      <c r="M185" s="53"/>
      <c r="N185" s="53"/>
      <c r="O185" s="53"/>
      <c r="P185" s="53"/>
    </row>
    <row r="186" spans="1:16" s="11" customFormat="1" ht="11.25" customHeight="1">
      <c r="A186" s="25"/>
      <c r="B186" s="39">
        <f>IF(AND(OR(B183="Total",B184="Total"),H185&gt;0),"Total abziehbar Code 4.31","")</f>
      </c>
      <c r="C186" s="34"/>
      <c r="D186" s="35">
        <f>IF(OR(B185="Total",B186="Total"),L186,0)</f>
        <v>0</v>
      </c>
      <c r="E186" s="65"/>
      <c r="F186" s="35">
        <f>IF(OR(B185="Total",B186="Total"),M186,IF(E186=0,0,ROUND((D186*E186)*20,0)/20))</f>
        <v>0</v>
      </c>
      <c r="G186" s="65">
        <f>IF(E186=0,0,SUM(1-E186))</f>
        <v>0</v>
      </c>
      <c r="H186" s="44">
        <f>IF(OR(B185="Total",B186="Total"),N186,IF(H185&gt;0,SUM(H184:H185),IF(G186=0,0,ROUND((D186*G186)*20,0)/20)))</f>
        <v>0</v>
      </c>
      <c r="I186" s="65"/>
      <c r="J186" s="35">
        <f>IF(OR(B185="Total",B186="Total"),O186,IF(I186=0,0,ROUND(((F186*I186)/100)*20,0)/20))</f>
        <v>0</v>
      </c>
      <c r="K186" s="36">
        <f>IF(OR(B185="Total",B186="Total"),P186,0)</f>
        <v>0</v>
      </c>
      <c r="L186" s="52">
        <f>SUM($D$20:D184)</f>
        <v>0</v>
      </c>
      <c r="M186" s="52">
        <f>SUM($F$20:F184)</f>
        <v>0</v>
      </c>
      <c r="N186" s="52">
        <f>SUM($H$20:H184)</f>
        <v>0</v>
      </c>
      <c r="O186" s="52">
        <f>SUM($J$20:J184)</f>
        <v>0</v>
      </c>
      <c r="P186" s="52">
        <f>SUM($K$20:K184)</f>
        <v>0</v>
      </c>
    </row>
    <row r="187" spans="1:16" s="11" customFormat="1" ht="11.25" customHeight="1">
      <c r="A187" s="37"/>
      <c r="B187" s="38"/>
      <c r="C187" s="30"/>
      <c r="D187" s="32"/>
      <c r="E187" s="66"/>
      <c r="F187" s="23"/>
      <c r="G187" s="66"/>
      <c r="H187" s="45">
        <f>IF(OR(B185="Total",B186="Total"),J186,0)</f>
        <v>0</v>
      </c>
      <c r="I187" s="66"/>
      <c r="J187" s="23"/>
      <c r="K187" s="33"/>
      <c r="L187" s="53"/>
      <c r="M187" s="53"/>
      <c r="N187" s="53"/>
      <c r="O187" s="53"/>
      <c r="P187" s="53"/>
    </row>
    <row r="188" spans="1:16" s="11" customFormat="1" ht="11.25" customHeight="1">
      <c r="A188" s="25"/>
      <c r="B188" s="39">
        <f>IF(AND(OR(B185="Total",B186="Total"),H187&gt;0),"Total abziehbar Code 4.31","")</f>
      </c>
      <c r="C188" s="34"/>
      <c r="D188" s="35">
        <f>IF(OR(B187="Total",B188="Total"),L188,0)</f>
        <v>0</v>
      </c>
      <c r="E188" s="65"/>
      <c r="F188" s="35">
        <f>IF(OR(B187="Total",B188="Total"),M188,IF(E188=0,0,ROUND((D188*E188)*20,0)/20))</f>
        <v>0</v>
      </c>
      <c r="G188" s="65">
        <f>IF(E188=0,0,SUM(1-E188))</f>
        <v>0</v>
      </c>
      <c r="H188" s="44">
        <f>IF(OR(B187="Total",B188="Total"),N188,IF(H187&gt;0,SUM(H186:H187),IF(G188=0,0,ROUND((D188*G188)*20,0)/20)))</f>
        <v>0</v>
      </c>
      <c r="I188" s="65"/>
      <c r="J188" s="35">
        <f>IF(OR(B187="Total",B188="Total"),O188,IF(I188=0,0,ROUND(((F188*I188)/100)*20,0)/20))</f>
        <v>0</v>
      </c>
      <c r="K188" s="36">
        <f>IF(OR(B187="Total",B188="Total"),P188,0)</f>
        <v>0</v>
      </c>
      <c r="L188" s="52">
        <f>SUM($D$20:D186)</f>
        <v>0</v>
      </c>
      <c r="M188" s="52">
        <f>SUM($F$20:F186)</f>
        <v>0</v>
      </c>
      <c r="N188" s="52">
        <f>SUM($H$20:H186)</f>
        <v>0</v>
      </c>
      <c r="O188" s="52">
        <f>SUM($J$20:J186)</f>
        <v>0</v>
      </c>
      <c r="P188" s="52">
        <f>SUM($K$20:K186)</f>
        <v>0</v>
      </c>
    </row>
    <row r="189" spans="1:16" s="11" customFormat="1" ht="11.25" customHeight="1">
      <c r="A189" s="37"/>
      <c r="B189" s="38"/>
      <c r="C189" s="30"/>
      <c r="D189" s="32"/>
      <c r="E189" s="66"/>
      <c r="F189" s="23"/>
      <c r="G189" s="66"/>
      <c r="H189" s="45">
        <f>IF(OR(B187="Total",B188="Total"),J188,0)</f>
        <v>0</v>
      </c>
      <c r="I189" s="66"/>
      <c r="J189" s="23"/>
      <c r="K189" s="33"/>
      <c r="L189" s="53"/>
      <c r="M189" s="53"/>
      <c r="N189" s="53"/>
      <c r="O189" s="53"/>
      <c r="P189" s="53"/>
    </row>
    <row r="190" spans="1:16" s="11" customFormat="1" ht="11.25" customHeight="1">
      <c r="A190" s="25"/>
      <c r="B190" s="39">
        <f>IF(AND(OR(B187="Total",B188="Total"),H189&gt;0),"Total abziehbar Code 4.31","")</f>
      </c>
      <c r="C190" s="34"/>
      <c r="D190" s="35">
        <f>IF(OR(B189="Total",B190="Total"),L190,0)</f>
        <v>0</v>
      </c>
      <c r="E190" s="65"/>
      <c r="F190" s="35">
        <f>IF(OR(B189="Total",B190="Total"),M190,IF(E190=0,0,ROUND((D190*E190)*20,0)/20))</f>
        <v>0</v>
      </c>
      <c r="G190" s="65">
        <f>IF(E190=0,0,SUM(1-E190))</f>
        <v>0</v>
      </c>
      <c r="H190" s="44">
        <f>IF(OR(B189="Total",B190="Total"),N190,IF(H189&gt;0,SUM(H188:H189),IF(G190=0,0,ROUND((D190*G190)*20,0)/20)))</f>
        <v>0</v>
      </c>
      <c r="I190" s="65"/>
      <c r="J190" s="35">
        <f>IF(OR(B189="Total",B190="Total"),O190,IF(I190=0,0,ROUND(((F190*I190)/100)*20,0)/20))</f>
        <v>0</v>
      </c>
      <c r="K190" s="36">
        <f>IF(OR(B189="Total",B190="Total"),P190,0)</f>
        <v>0</v>
      </c>
      <c r="L190" s="52">
        <f>SUM($D$20:D188)</f>
        <v>0</v>
      </c>
      <c r="M190" s="52">
        <f>SUM($F$20:F188)</f>
        <v>0</v>
      </c>
      <c r="N190" s="52">
        <f>SUM($H$20:H188)</f>
        <v>0</v>
      </c>
      <c r="O190" s="52">
        <f>SUM($J$20:J188)</f>
        <v>0</v>
      </c>
      <c r="P190" s="52">
        <f>SUM($K$20:K188)</f>
        <v>0</v>
      </c>
    </row>
    <row r="191" spans="1:16" s="11" customFormat="1" ht="11.25" customHeight="1">
      <c r="A191" s="37"/>
      <c r="B191" s="38"/>
      <c r="C191" s="30"/>
      <c r="D191" s="32"/>
      <c r="E191" s="66"/>
      <c r="F191" s="23"/>
      <c r="G191" s="66"/>
      <c r="H191" s="45">
        <f>IF(OR(B189="Total",B190="Total"),J190,0)</f>
        <v>0</v>
      </c>
      <c r="I191" s="66"/>
      <c r="J191" s="23"/>
      <c r="K191" s="33"/>
      <c r="L191" s="53"/>
      <c r="M191" s="53"/>
      <c r="N191" s="53"/>
      <c r="O191" s="53"/>
      <c r="P191" s="53"/>
    </row>
    <row r="192" spans="1:16" s="11" customFormat="1" ht="11.25" customHeight="1">
      <c r="A192" s="25"/>
      <c r="B192" s="63">
        <f>IF(AND(OR(B189="Total",B190="Total"),H191&gt;0),"Total abziehbar Code 4.31","")</f>
      </c>
      <c r="C192" s="20"/>
      <c r="D192" s="35">
        <f>IF(OR(B191="Total",B192="Total"),L192,0)</f>
        <v>0</v>
      </c>
      <c r="E192" s="65"/>
      <c r="F192" s="35">
        <f>IF(OR(B191="Total",B192="Total"),M192,IF(E192=0,0,ROUND((D192*E192)*20,0)/20))</f>
        <v>0</v>
      </c>
      <c r="G192" s="65">
        <f>IF(E192=0,0,SUM(1-E192))</f>
        <v>0</v>
      </c>
      <c r="H192" s="44">
        <f>IF(OR(B191="Total",B192="Total"),N192,IF(H191&gt;0,SUM(H190:H191),IF(G192=0,0,ROUND((D192*G192)*20,0)/20)))</f>
        <v>0</v>
      </c>
      <c r="I192" s="65"/>
      <c r="J192" s="35">
        <f>IF(OR(B191="Total",B192="Total"),O192,IF(I192=0,0,ROUND(((F192*I192)/100)*20,0)/20))</f>
        <v>0</v>
      </c>
      <c r="K192" s="36">
        <f>IF(OR(B191="Total",B192="Total"),P192,0)</f>
        <v>0</v>
      </c>
      <c r="L192" s="52">
        <f>SUM($D$20:D190)</f>
        <v>0</v>
      </c>
      <c r="M192" s="52">
        <f>SUM($F$20:F190)</f>
        <v>0</v>
      </c>
      <c r="N192" s="52">
        <f>SUM($H$20:H190)</f>
        <v>0</v>
      </c>
      <c r="O192" s="52">
        <f>SUM($J$20:J190)</f>
        <v>0</v>
      </c>
      <c r="P192" s="52">
        <f>SUM($K$20:K190)</f>
        <v>0</v>
      </c>
    </row>
    <row r="193" spans="1:16" s="11" customFormat="1" ht="11.25" customHeight="1">
      <c r="A193" s="58"/>
      <c r="B193" s="39"/>
      <c r="C193" s="34"/>
      <c r="D193" s="59"/>
      <c r="E193" s="67"/>
      <c r="F193" s="60"/>
      <c r="G193" s="67"/>
      <c r="H193" s="61">
        <f>IF(OR(B191="Total",B192="Total"),J192,0)</f>
        <v>0</v>
      </c>
      <c r="I193" s="67"/>
      <c r="J193" s="60"/>
      <c r="K193" s="62"/>
      <c r="L193" s="53"/>
      <c r="M193" s="53"/>
      <c r="N193" s="53"/>
      <c r="O193" s="53"/>
      <c r="P193" s="53"/>
    </row>
    <row r="194" spans="1:16" s="11" customFormat="1" ht="11.25" customHeight="1" thickBot="1">
      <c r="A194" s="40"/>
      <c r="B194" s="41">
        <f>IF(AND(OR(B191="Total",B192="Total"),H193&gt;0),"Total abziehbar Code 4.31","")</f>
      </c>
      <c r="C194" s="42"/>
      <c r="D194" s="46">
        <f>IF(OR(B193="Total",B194="Total"),L194,0)</f>
        <v>0</v>
      </c>
      <c r="E194" s="68"/>
      <c r="F194" s="46">
        <f>IF(OR(B193="Total",B194="Total"),M194,IF(E194=0,0,ROUND((D194*E194)*20,0)/20))</f>
        <v>0</v>
      </c>
      <c r="G194" s="68">
        <f>IF(E194=0,0,SUM(1-E194))</f>
        <v>0</v>
      </c>
      <c r="H194" s="47">
        <f>IF(OR(B193="Total",B194="Total"),N194,IF(H193&gt;0,SUM(H192:H193),IF(G194=0,0,ROUND((D194*G194)*20,0)/20)))</f>
        <v>0</v>
      </c>
      <c r="I194" s="68"/>
      <c r="J194" s="46">
        <f>IF(OR(B193="Total",B194="Total"),O194,IF(I194=0,0,ROUND(((F194*I194)/100)*20,0)/20))</f>
        <v>0</v>
      </c>
      <c r="K194" s="48">
        <f>IF(OR(B193="Total",B194="Total"),P194,0)</f>
        <v>0</v>
      </c>
      <c r="L194" s="52">
        <f>SUM($D$20:D192)</f>
        <v>0</v>
      </c>
      <c r="M194" s="52">
        <f>SUM($F$20:F192)</f>
        <v>0</v>
      </c>
      <c r="N194" s="52">
        <f>SUM($H$20:H192)</f>
        <v>0</v>
      </c>
      <c r="O194" s="52">
        <f>SUM($J$20:J192)</f>
        <v>0</v>
      </c>
      <c r="P194" s="52">
        <f>SUM($K$20:K192)</f>
        <v>0</v>
      </c>
    </row>
    <row r="195" spans="1:16" s="11" customFormat="1" ht="11.25" customHeight="1" thickTop="1">
      <c r="A195" s="58"/>
      <c r="B195" s="39"/>
      <c r="C195" s="34"/>
      <c r="D195" s="59"/>
      <c r="E195" s="67"/>
      <c r="F195" s="60"/>
      <c r="G195" s="67"/>
      <c r="H195" s="61">
        <f>IF(OR(B193="Total",B194="Total"),J194,0)</f>
        <v>0</v>
      </c>
      <c r="I195" s="67"/>
      <c r="J195" s="60"/>
      <c r="K195" s="62"/>
      <c r="L195" s="53"/>
      <c r="M195" s="53"/>
      <c r="N195" s="53"/>
      <c r="O195" s="53"/>
      <c r="P195" s="53"/>
    </row>
    <row r="196" spans="1:16" s="11" customFormat="1" ht="11.25" customHeight="1">
      <c r="A196" s="25"/>
      <c r="B196" s="39">
        <f>IF(AND(OR(B193="Total",B194="Total"),H195&gt;0),"Total abziehbar Code 4.31","")</f>
      </c>
      <c r="C196" s="34"/>
      <c r="D196" s="35">
        <f>IF(OR(B195="Total",B196="Total"),L196,0)</f>
        <v>0</v>
      </c>
      <c r="E196" s="65"/>
      <c r="F196" s="35">
        <f>IF(OR(B195="Total",B196="Total"),M196,IF(E196=0,0,ROUND((D196*E196)*20,0)/20))</f>
        <v>0</v>
      </c>
      <c r="G196" s="65">
        <f>IF(E196=0,0,SUM(1-E196))</f>
        <v>0</v>
      </c>
      <c r="H196" s="44">
        <f>IF(OR(B195="Total",B196="Total"),N196,IF(H195&gt;0,SUM(H194:H195),IF(G196=0,0,ROUND((D196*G196)*20,0)/20)))</f>
        <v>0</v>
      </c>
      <c r="I196" s="65"/>
      <c r="J196" s="35">
        <f>IF(OR(B195="Total",B196="Total"),O196,IF(I196=0,0,ROUND(((F196*I196)/100)*20,0)/20))</f>
        <v>0</v>
      </c>
      <c r="K196" s="36">
        <f>IF(OR(B195="Total",B196="Total"),P196,0)</f>
        <v>0</v>
      </c>
      <c r="L196" s="52">
        <f>SUM($D$20:D194)</f>
        <v>0</v>
      </c>
      <c r="M196" s="52">
        <f>SUM($F$20:F194)</f>
        <v>0</v>
      </c>
      <c r="N196" s="52">
        <f>SUM($H$20:H194)</f>
        <v>0</v>
      </c>
      <c r="O196" s="52">
        <f>SUM($J$20:J194)</f>
        <v>0</v>
      </c>
      <c r="P196" s="52">
        <f>SUM($K$20:K194)</f>
        <v>0</v>
      </c>
    </row>
    <row r="197" spans="1:16" s="11" customFormat="1" ht="11.25" customHeight="1">
      <c r="A197" s="37"/>
      <c r="B197" s="38"/>
      <c r="C197" s="30"/>
      <c r="D197" s="32"/>
      <c r="E197" s="66"/>
      <c r="F197" s="23"/>
      <c r="G197" s="66"/>
      <c r="H197" s="45">
        <f>IF(OR(B195="Total",B196="Total"),J196,0)</f>
        <v>0</v>
      </c>
      <c r="I197" s="66"/>
      <c r="J197" s="23"/>
      <c r="K197" s="33"/>
      <c r="L197" s="53"/>
      <c r="M197" s="53"/>
      <c r="N197" s="53"/>
      <c r="O197" s="53"/>
      <c r="P197" s="53"/>
    </row>
    <row r="198" spans="1:16" s="11" customFormat="1" ht="11.25" customHeight="1">
      <c r="A198" s="25"/>
      <c r="B198" s="39">
        <f>IF(AND(OR(B195="Total",B196="Total"),H197&gt;0),"Total abziehbar Code 4.31","")</f>
      </c>
      <c r="C198" s="34"/>
      <c r="D198" s="35">
        <f>IF(OR(B197="Total",B198="Total"),L198,0)</f>
        <v>0</v>
      </c>
      <c r="E198" s="65"/>
      <c r="F198" s="35">
        <f>IF(OR(B197="Total",B198="Total"),M198,IF(E198=0,0,ROUND((D198*E198)*20,0)/20))</f>
        <v>0</v>
      </c>
      <c r="G198" s="65">
        <f>IF(E198=0,0,SUM(1-E198))</f>
        <v>0</v>
      </c>
      <c r="H198" s="44">
        <f>IF(OR(B197="Total",B198="Total"),N198,IF(H197&gt;0,SUM(H196:H197),IF(G198=0,0,ROUND((D198*G198)*20,0)/20)))</f>
        <v>0</v>
      </c>
      <c r="I198" s="65"/>
      <c r="J198" s="35">
        <f>IF(OR(B197="Total",B198="Total"),O198,IF(I198=0,0,ROUND(((F198*I198)/100)*20,0)/20))</f>
        <v>0</v>
      </c>
      <c r="K198" s="36">
        <f>IF(OR(B197="Total",B198="Total"),P198,0)</f>
        <v>0</v>
      </c>
      <c r="L198" s="52">
        <f>SUM($D$20:D196)</f>
        <v>0</v>
      </c>
      <c r="M198" s="52">
        <f>SUM($F$20:F196)</f>
        <v>0</v>
      </c>
      <c r="N198" s="52">
        <f>SUM($H$20:H196)</f>
        <v>0</v>
      </c>
      <c r="O198" s="52">
        <f>SUM($J$20:J196)</f>
        <v>0</v>
      </c>
      <c r="P198" s="52">
        <f>SUM($K$20:K196)</f>
        <v>0</v>
      </c>
    </row>
    <row r="199" spans="1:16" s="11" customFormat="1" ht="11.25" customHeight="1">
      <c r="A199" s="37"/>
      <c r="B199" s="38"/>
      <c r="C199" s="30"/>
      <c r="D199" s="32"/>
      <c r="E199" s="66"/>
      <c r="F199" s="23"/>
      <c r="G199" s="66"/>
      <c r="H199" s="45">
        <f>IF(OR(B197="Total",B198="Total"),J198,0)</f>
        <v>0</v>
      </c>
      <c r="I199" s="66"/>
      <c r="J199" s="23"/>
      <c r="K199" s="33"/>
      <c r="L199" s="53"/>
      <c r="M199" s="53"/>
      <c r="N199" s="53"/>
      <c r="O199" s="53"/>
      <c r="P199" s="53"/>
    </row>
    <row r="200" spans="1:16" s="11" customFormat="1" ht="11.25" customHeight="1">
      <c r="A200" s="25"/>
      <c r="B200" s="39">
        <f>IF(AND(OR(B197="Total",B198="Total"),H199&gt;0),"Total abziehbar Code 4.31","")</f>
      </c>
      <c r="C200" s="34"/>
      <c r="D200" s="35">
        <f>IF(OR(B199="Total",B200="Total"),L200,0)</f>
        <v>0</v>
      </c>
      <c r="E200" s="65"/>
      <c r="F200" s="35">
        <f>IF(OR(B199="Total",B200="Total"),M200,IF(E200=0,0,ROUND((D200*E200)*20,0)/20))</f>
        <v>0</v>
      </c>
      <c r="G200" s="65">
        <f>IF(E200=0,0,SUM(1-E200))</f>
        <v>0</v>
      </c>
      <c r="H200" s="44">
        <f>IF(OR(B199="Total",B200="Total"),N200,IF(H199&gt;0,SUM(H198:H199),IF(G200=0,0,ROUND((D200*G200)*20,0)/20)))</f>
        <v>0</v>
      </c>
      <c r="I200" s="65"/>
      <c r="J200" s="35">
        <f>IF(OR(B199="Total",B200="Total"),O200,IF(I200=0,0,ROUND(((F200*I200)/100)*20,0)/20))</f>
        <v>0</v>
      </c>
      <c r="K200" s="36">
        <f>IF(OR(B199="Total",B200="Total"),P200,0)</f>
        <v>0</v>
      </c>
      <c r="L200" s="52">
        <f>SUM($D$20:D198)</f>
        <v>0</v>
      </c>
      <c r="M200" s="52">
        <f>SUM($F$20:F198)</f>
        <v>0</v>
      </c>
      <c r="N200" s="52">
        <f>SUM($H$20:H198)</f>
        <v>0</v>
      </c>
      <c r="O200" s="52">
        <f>SUM($J$20:J198)</f>
        <v>0</v>
      </c>
      <c r="P200" s="52">
        <f>SUM($K$20:K198)</f>
        <v>0</v>
      </c>
    </row>
    <row r="201" spans="1:16" s="11" customFormat="1" ht="11.25" customHeight="1">
      <c r="A201" s="37"/>
      <c r="B201" s="38"/>
      <c r="C201" s="30"/>
      <c r="D201" s="32"/>
      <c r="E201" s="66"/>
      <c r="F201" s="23"/>
      <c r="G201" s="66"/>
      <c r="H201" s="45">
        <f>IF(OR(B199="Total",B200="Total"),J200,0)</f>
        <v>0</v>
      </c>
      <c r="I201" s="66"/>
      <c r="J201" s="23"/>
      <c r="K201" s="33"/>
      <c r="L201" s="53"/>
      <c r="M201" s="53"/>
      <c r="N201" s="53"/>
      <c r="O201" s="53"/>
      <c r="P201" s="53"/>
    </row>
    <row r="202" spans="1:16" s="11" customFormat="1" ht="11.25" customHeight="1">
      <c r="A202" s="25"/>
      <c r="B202" s="39">
        <f>IF(AND(OR(B199="Total",B200="Total"),H201&gt;0),"Total abziehbar Code 4.31","")</f>
      </c>
      <c r="C202" s="34"/>
      <c r="D202" s="35">
        <f>IF(OR(B201="Total",B202="Total"),L202,0)</f>
        <v>0</v>
      </c>
      <c r="E202" s="65"/>
      <c r="F202" s="35">
        <f>IF(OR(B201="Total",B202="Total"),M202,IF(E202=0,0,ROUND((D202*E202)*20,0)/20))</f>
        <v>0</v>
      </c>
      <c r="G202" s="65">
        <f>IF(E202=0,0,SUM(1-E202))</f>
        <v>0</v>
      </c>
      <c r="H202" s="44">
        <f>IF(OR(B201="Total",B202="Total"),N202,IF(H201&gt;0,SUM(H200:H201),IF(G202=0,0,ROUND((D202*G202)*20,0)/20)))</f>
        <v>0</v>
      </c>
      <c r="I202" s="65"/>
      <c r="J202" s="35">
        <f>IF(OR(B201="Total",B202="Total"),O202,IF(I202=0,0,ROUND(((F202*I202)/100)*20,0)/20))</f>
        <v>0</v>
      </c>
      <c r="K202" s="36">
        <f>IF(OR(B201="Total",B202="Total"),P202,0)</f>
        <v>0</v>
      </c>
      <c r="L202" s="52">
        <f>SUM($D$20:D200)</f>
        <v>0</v>
      </c>
      <c r="M202" s="52">
        <f>SUM($F$20:F200)</f>
        <v>0</v>
      </c>
      <c r="N202" s="52">
        <f>SUM($H$20:H200)</f>
        <v>0</v>
      </c>
      <c r="O202" s="52">
        <f>SUM($J$20:J200)</f>
        <v>0</v>
      </c>
      <c r="P202" s="52">
        <f>SUM($K$20:K200)</f>
        <v>0</v>
      </c>
    </row>
    <row r="203" spans="1:16" s="11" customFormat="1" ht="11.25" customHeight="1">
      <c r="A203" s="37"/>
      <c r="B203" s="38"/>
      <c r="C203" s="30"/>
      <c r="D203" s="32"/>
      <c r="E203" s="66"/>
      <c r="F203" s="23"/>
      <c r="G203" s="66"/>
      <c r="H203" s="45">
        <f>IF(OR(B201="Total",B202="Total"),J202,0)</f>
        <v>0</v>
      </c>
      <c r="I203" s="66"/>
      <c r="J203" s="23"/>
      <c r="K203" s="33"/>
      <c r="L203" s="53"/>
      <c r="M203" s="53"/>
      <c r="N203" s="53"/>
      <c r="O203" s="53"/>
      <c r="P203" s="53"/>
    </row>
    <row r="204" spans="1:16" s="11" customFormat="1" ht="11.25" customHeight="1">
      <c r="A204" s="25"/>
      <c r="B204" s="39">
        <f>IF(AND(OR(B201="Total",B202="Total"),H203&gt;0),"Total abziehbar Code 4.31","")</f>
      </c>
      <c r="C204" s="34"/>
      <c r="D204" s="35">
        <f>IF(OR(B203="Total",B204="Total"),L204,0)</f>
        <v>0</v>
      </c>
      <c r="E204" s="65"/>
      <c r="F204" s="35">
        <f>IF(OR(B203="Total",B204="Total"),M204,IF(E204=0,0,ROUND((D204*E204)*20,0)/20))</f>
        <v>0</v>
      </c>
      <c r="G204" s="65">
        <f>IF(E204=0,0,SUM(1-E204))</f>
        <v>0</v>
      </c>
      <c r="H204" s="44">
        <f>IF(OR(B203="Total",B204="Total"),N204,IF(H203&gt;0,SUM(H202:H203),IF(G204=0,0,ROUND((D204*G204)*20,0)/20)))</f>
        <v>0</v>
      </c>
      <c r="I204" s="65"/>
      <c r="J204" s="35">
        <f>IF(OR(B203="Total",B204="Total"),O204,IF(I204=0,0,ROUND(((F204*I204)/100)*20,0)/20))</f>
        <v>0</v>
      </c>
      <c r="K204" s="36">
        <f>IF(OR(B203="Total",B204="Total"),P204,0)</f>
        <v>0</v>
      </c>
      <c r="L204" s="52">
        <f>SUM($D$20:D202)</f>
        <v>0</v>
      </c>
      <c r="M204" s="52">
        <f>SUM($F$20:F202)</f>
        <v>0</v>
      </c>
      <c r="N204" s="52">
        <f>SUM($H$20:H202)</f>
        <v>0</v>
      </c>
      <c r="O204" s="52">
        <f>SUM($J$20:J202)</f>
        <v>0</v>
      </c>
      <c r="P204" s="52">
        <f>SUM($K$20:K202)</f>
        <v>0</v>
      </c>
    </row>
    <row r="205" spans="1:16" s="11" customFormat="1" ht="11.25" customHeight="1">
      <c r="A205" s="37"/>
      <c r="B205" s="38"/>
      <c r="C205" s="30"/>
      <c r="D205" s="32"/>
      <c r="E205" s="66"/>
      <c r="F205" s="23"/>
      <c r="G205" s="66"/>
      <c r="H205" s="45">
        <f>IF(OR(B203="Total",B204="Total"),J204,0)</f>
        <v>0</v>
      </c>
      <c r="I205" s="66"/>
      <c r="J205" s="23"/>
      <c r="K205" s="33"/>
      <c r="L205" s="53"/>
      <c r="M205" s="53"/>
      <c r="N205" s="53"/>
      <c r="O205" s="53"/>
      <c r="P205" s="53"/>
    </row>
    <row r="206" spans="1:16" s="11" customFormat="1" ht="11.25" customHeight="1">
      <c r="A206" s="25"/>
      <c r="B206" s="39">
        <f>IF(AND(OR(B203="Total",B204="Total"),H205&gt;0),"Total abziehbar Code 4.31","")</f>
      </c>
      <c r="C206" s="34"/>
      <c r="D206" s="35">
        <f>IF(OR(B205="Total",B206="Total"),L206,0)</f>
        <v>0</v>
      </c>
      <c r="E206" s="65"/>
      <c r="F206" s="35">
        <f>IF(OR(B205="Total",B206="Total"),M206,IF(E206=0,0,ROUND((D206*E206)*20,0)/20))</f>
        <v>0</v>
      </c>
      <c r="G206" s="65">
        <f>IF(E206=0,0,SUM(1-E206))</f>
        <v>0</v>
      </c>
      <c r="H206" s="44">
        <f>IF(OR(B205="Total",B206="Total"),N206,IF(H205&gt;0,SUM(H204:H205),IF(G206=0,0,ROUND((D206*G206)*20,0)/20)))</f>
        <v>0</v>
      </c>
      <c r="I206" s="65"/>
      <c r="J206" s="35">
        <f>IF(OR(B205="Total",B206="Total"),O206,IF(I206=0,0,ROUND(((F206*I206)/100)*20,0)/20))</f>
        <v>0</v>
      </c>
      <c r="K206" s="36">
        <f>IF(OR(B205="Total",B206="Total"),P206,0)</f>
        <v>0</v>
      </c>
      <c r="L206" s="52">
        <f>SUM($D$20:D204)</f>
        <v>0</v>
      </c>
      <c r="M206" s="52">
        <f>SUM($F$20:F204)</f>
        <v>0</v>
      </c>
      <c r="N206" s="52">
        <f>SUM($H$20:H204)</f>
        <v>0</v>
      </c>
      <c r="O206" s="52">
        <f>SUM($J$20:J204)</f>
        <v>0</v>
      </c>
      <c r="P206" s="52">
        <f>SUM($K$20:K204)</f>
        <v>0</v>
      </c>
    </row>
    <row r="207" spans="1:16" s="11" customFormat="1" ht="11.25" customHeight="1">
      <c r="A207" s="37"/>
      <c r="B207" s="38"/>
      <c r="C207" s="30"/>
      <c r="D207" s="32"/>
      <c r="E207" s="66"/>
      <c r="F207" s="23"/>
      <c r="G207" s="66"/>
      <c r="H207" s="45">
        <f>IF(OR(B205="Total",B206="Total"),J206,0)</f>
        <v>0</v>
      </c>
      <c r="I207" s="66"/>
      <c r="J207" s="23"/>
      <c r="K207" s="33"/>
      <c r="L207" s="53"/>
      <c r="M207" s="53"/>
      <c r="N207" s="53"/>
      <c r="O207" s="53"/>
      <c r="P207" s="53"/>
    </row>
    <row r="208" spans="1:16" s="11" customFormat="1" ht="11.25" customHeight="1">
      <c r="A208" s="25"/>
      <c r="B208" s="39">
        <f>IF(AND(OR(B205="Total",B206="Total"),H207&gt;0),"Total abziehbar Code 4.31","")</f>
      </c>
      <c r="C208" s="34"/>
      <c r="D208" s="35">
        <f>IF(OR(B207="Total",B208="Total"),L208,0)</f>
        <v>0</v>
      </c>
      <c r="E208" s="65"/>
      <c r="F208" s="35">
        <f>IF(OR(B207="Total",B208="Total"),M208,IF(E208=0,0,ROUND((D208*E208)*20,0)/20))</f>
        <v>0</v>
      </c>
      <c r="G208" s="65">
        <f>IF(E208=0,0,SUM(1-E208))</f>
        <v>0</v>
      </c>
      <c r="H208" s="44">
        <f>IF(OR(B207="Total",B208="Total"),N208,IF(H207&gt;0,SUM(H206:H207),IF(G208=0,0,ROUND((D208*G208)*20,0)/20)))</f>
        <v>0</v>
      </c>
      <c r="I208" s="65"/>
      <c r="J208" s="35">
        <f>IF(OR(B207="Total",B208="Total"),O208,IF(I208=0,0,ROUND(((F208*I208)/100)*20,0)/20))</f>
        <v>0</v>
      </c>
      <c r="K208" s="36">
        <f>IF(OR(B207="Total",B208="Total"),P208,0)</f>
        <v>0</v>
      </c>
      <c r="L208" s="52">
        <f>SUM($D$20:D206)</f>
        <v>0</v>
      </c>
      <c r="M208" s="52">
        <f>SUM($F$20:F206)</f>
        <v>0</v>
      </c>
      <c r="N208" s="52">
        <f>SUM($H$20:H206)</f>
        <v>0</v>
      </c>
      <c r="O208" s="52">
        <f>SUM($J$20:J206)</f>
        <v>0</v>
      </c>
      <c r="P208" s="52">
        <f>SUM($K$20:K206)</f>
        <v>0</v>
      </c>
    </row>
    <row r="209" spans="1:16" s="11" customFormat="1" ht="11.25" customHeight="1">
      <c r="A209" s="37"/>
      <c r="B209" s="38"/>
      <c r="C209" s="30"/>
      <c r="D209" s="32"/>
      <c r="E209" s="66"/>
      <c r="F209" s="23"/>
      <c r="G209" s="66"/>
      <c r="H209" s="45">
        <f>IF(OR(B207="Total",B208="Total"),J208,0)</f>
        <v>0</v>
      </c>
      <c r="I209" s="66"/>
      <c r="J209" s="23"/>
      <c r="K209" s="33"/>
      <c r="L209" s="53"/>
      <c r="M209" s="53"/>
      <c r="N209" s="53"/>
      <c r="O209" s="53"/>
      <c r="P209" s="53"/>
    </row>
    <row r="210" spans="1:16" s="11" customFormat="1" ht="11.25" customHeight="1">
      <c r="A210" s="25"/>
      <c r="B210" s="39">
        <f>IF(AND(OR(B207="Total",B208="Total"),H209&gt;0),"Total abziehbar Code 4.31","")</f>
      </c>
      <c r="C210" s="34"/>
      <c r="D210" s="35">
        <f>IF(OR(B209="Total",B210="Total"),L210,0)</f>
        <v>0</v>
      </c>
      <c r="E210" s="65"/>
      <c r="F210" s="35">
        <f>IF(OR(B209="Total",B210="Total"),M210,IF(E210=0,0,ROUND((D210*E210)*20,0)/20))</f>
        <v>0</v>
      </c>
      <c r="G210" s="65">
        <f>IF(E210=0,0,SUM(1-E210))</f>
        <v>0</v>
      </c>
      <c r="H210" s="44">
        <f>IF(OR(B209="Total",B210="Total"),N210,IF(H209&gt;0,SUM(H208:H209),IF(G210=0,0,ROUND((D210*G210)*20,0)/20)))</f>
        <v>0</v>
      </c>
      <c r="I210" s="65"/>
      <c r="J210" s="35">
        <f>IF(OR(B209="Total",B210="Total"),O210,IF(I210=0,0,ROUND(((F210*I210)/100)*20,0)/20))</f>
        <v>0</v>
      </c>
      <c r="K210" s="36">
        <f>IF(OR(B209="Total",B210="Total"),P210,0)</f>
        <v>0</v>
      </c>
      <c r="L210" s="52">
        <f>SUM($D$20:D208)</f>
        <v>0</v>
      </c>
      <c r="M210" s="52">
        <f>SUM($F$20:F208)</f>
        <v>0</v>
      </c>
      <c r="N210" s="52">
        <f>SUM($H$20:H208)</f>
        <v>0</v>
      </c>
      <c r="O210" s="52">
        <f>SUM($J$20:J208)</f>
        <v>0</v>
      </c>
      <c r="P210" s="52">
        <f>SUM($K$20:K208)</f>
        <v>0</v>
      </c>
    </row>
    <row r="211" spans="1:16" s="11" customFormat="1" ht="11.25" customHeight="1">
      <c r="A211" s="37"/>
      <c r="B211" s="38"/>
      <c r="C211" s="30"/>
      <c r="D211" s="32"/>
      <c r="E211" s="66"/>
      <c r="F211" s="23"/>
      <c r="G211" s="66"/>
      <c r="H211" s="45">
        <f>IF(OR(B209="Total",B210="Total"),J210,0)</f>
        <v>0</v>
      </c>
      <c r="I211" s="66"/>
      <c r="J211" s="23"/>
      <c r="K211" s="33"/>
      <c r="L211" s="53"/>
      <c r="M211" s="53"/>
      <c r="N211" s="53"/>
      <c r="O211" s="53"/>
      <c r="P211" s="53"/>
    </row>
    <row r="212" spans="1:16" s="11" customFormat="1" ht="11.25" customHeight="1">
      <c r="A212" s="25"/>
      <c r="B212" s="39">
        <f>IF(AND(OR(B209="Total",B210="Total"),H211&gt;0),"Total abziehbar Code 4.31","")</f>
      </c>
      <c r="C212" s="34"/>
      <c r="D212" s="35">
        <f>IF(OR(B211="Total",B212="Total"),L212,0)</f>
        <v>0</v>
      </c>
      <c r="E212" s="65"/>
      <c r="F212" s="35">
        <f>IF(OR(B211="Total",B212="Total"),M212,IF(E212=0,0,ROUND((D212*E212)*20,0)/20))</f>
        <v>0</v>
      </c>
      <c r="G212" s="65">
        <f>IF(E212=0,0,SUM(1-E212))</f>
        <v>0</v>
      </c>
      <c r="H212" s="44">
        <f>IF(OR(B211="Total",B212="Total"),N212,IF(H211&gt;0,SUM(H210:H211),IF(G212=0,0,ROUND((D212*G212)*20,0)/20)))</f>
        <v>0</v>
      </c>
      <c r="I212" s="65"/>
      <c r="J212" s="35">
        <f>IF(OR(B211="Total",B212="Total"),O212,IF(I212=0,0,ROUND(((F212*I212)/100)*20,0)/20))</f>
        <v>0</v>
      </c>
      <c r="K212" s="36">
        <f>IF(OR(B211="Total",B212="Total"),P212,0)</f>
        <v>0</v>
      </c>
      <c r="L212" s="52">
        <f>SUM($D$20:D210)</f>
        <v>0</v>
      </c>
      <c r="M212" s="52">
        <f>SUM($F$20:F210)</f>
        <v>0</v>
      </c>
      <c r="N212" s="52">
        <f>SUM($H$20:H210)</f>
        <v>0</v>
      </c>
      <c r="O212" s="52">
        <f>SUM($J$20:J210)</f>
        <v>0</v>
      </c>
      <c r="P212" s="52">
        <f>SUM($K$20:K210)</f>
        <v>0</v>
      </c>
    </row>
    <row r="213" spans="1:16" s="11" customFormat="1" ht="11.25" customHeight="1">
      <c r="A213" s="37"/>
      <c r="B213" s="38"/>
      <c r="C213" s="30"/>
      <c r="D213" s="32"/>
      <c r="E213" s="66"/>
      <c r="F213" s="23"/>
      <c r="G213" s="66"/>
      <c r="H213" s="45">
        <f>IF(OR(B211="Total",B212="Total"),J212,0)</f>
        <v>0</v>
      </c>
      <c r="I213" s="66"/>
      <c r="J213" s="23"/>
      <c r="K213" s="33"/>
      <c r="L213" s="53"/>
      <c r="M213" s="53"/>
      <c r="N213" s="53"/>
      <c r="O213" s="53"/>
      <c r="P213" s="53"/>
    </row>
    <row r="214" spans="1:16" s="11" customFormat="1" ht="11.25" customHeight="1">
      <c r="A214" s="25"/>
      <c r="B214" s="39">
        <f>IF(AND(OR(B211="Total",B212="Total"),H213&gt;0),"Total abziehbar Code 4.31","")</f>
      </c>
      <c r="C214" s="34"/>
      <c r="D214" s="35">
        <f>IF(OR(B213="Total",B214="Total"),L214,0)</f>
        <v>0</v>
      </c>
      <c r="E214" s="65"/>
      <c r="F214" s="35">
        <f>IF(OR(B213="Total",B214="Total"),M214,IF(E214=0,0,ROUND((D214*E214)*20,0)/20))</f>
        <v>0</v>
      </c>
      <c r="G214" s="65">
        <f>IF(E214=0,0,SUM(1-E214))</f>
        <v>0</v>
      </c>
      <c r="H214" s="44">
        <f>IF(OR(B213="Total",B214="Total"),N214,IF(H213&gt;0,SUM(H212:H213),IF(G214=0,0,ROUND((D214*G214)*20,0)/20)))</f>
        <v>0</v>
      </c>
      <c r="I214" s="65"/>
      <c r="J214" s="35">
        <f>IF(OR(B213="Total",B214="Total"),O214,IF(I214=0,0,ROUND(((F214*I214)/100)*20,0)/20))</f>
        <v>0</v>
      </c>
      <c r="K214" s="36">
        <f>IF(OR(B213="Total",B214="Total"),P214,0)</f>
        <v>0</v>
      </c>
      <c r="L214" s="52">
        <f>SUM($D$20:D212)</f>
        <v>0</v>
      </c>
      <c r="M214" s="52">
        <f>SUM($F$20:F212)</f>
        <v>0</v>
      </c>
      <c r="N214" s="52">
        <f>SUM($H$20:H212)</f>
        <v>0</v>
      </c>
      <c r="O214" s="52">
        <f>SUM($J$20:J212)</f>
        <v>0</v>
      </c>
      <c r="P214" s="52">
        <f>SUM($K$20:K212)</f>
        <v>0</v>
      </c>
    </row>
    <row r="215" spans="1:16" s="11" customFormat="1" ht="11.25" customHeight="1">
      <c r="A215" s="37"/>
      <c r="B215" s="38"/>
      <c r="C215" s="30"/>
      <c r="D215" s="32"/>
      <c r="E215" s="66"/>
      <c r="F215" s="23"/>
      <c r="G215" s="66"/>
      <c r="H215" s="45">
        <f>IF(OR(B213="Total",B214="Total"),J214,0)</f>
        <v>0</v>
      </c>
      <c r="I215" s="66"/>
      <c r="J215" s="23"/>
      <c r="K215" s="33"/>
      <c r="L215" s="53"/>
      <c r="M215" s="53"/>
      <c r="N215" s="53"/>
      <c r="O215" s="53"/>
      <c r="P215" s="53"/>
    </row>
    <row r="216" spans="1:16" s="11" customFormat="1" ht="11.25" customHeight="1">
      <c r="A216" s="25"/>
      <c r="B216" s="39">
        <f>IF(AND(OR(B213="Total",B214="Total"),H215&gt;0),"Total abziehbar Code 4.31","")</f>
      </c>
      <c r="C216" s="34"/>
      <c r="D216" s="35">
        <f>IF(OR(B215="Total",B216="Total"),L216,0)</f>
        <v>0</v>
      </c>
      <c r="E216" s="65"/>
      <c r="F216" s="35">
        <f>IF(OR(B215="Total",B216="Total"),M216,IF(E216=0,0,ROUND((D216*E216)*20,0)/20))</f>
        <v>0</v>
      </c>
      <c r="G216" s="65">
        <f>IF(E216=0,0,SUM(1-E216))</f>
        <v>0</v>
      </c>
      <c r="H216" s="44">
        <f>IF(OR(B215="Total",B216="Total"),N216,IF(H215&gt;0,SUM(H214:H215),IF(G216=0,0,ROUND((D216*G216)*20,0)/20)))</f>
        <v>0</v>
      </c>
      <c r="I216" s="65"/>
      <c r="J216" s="35">
        <f>IF(OR(B215="Total",B216="Total"),O216,IF(I216=0,0,ROUND(((F216*I216)/100)*20,0)/20))</f>
        <v>0</v>
      </c>
      <c r="K216" s="36">
        <f>IF(OR(B215="Total",B216="Total"),P216,0)</f>
        <v>0</v>
      </c>
      <c r="L216" s="52">
        <f>SUM($D$20:D214)</f>
        <v>0</v>
      </c>
      <c r="M216" s="52">
        <f>SUM($F$20:F214)</f>
        <v>0</v>
      </c>
      <c r="N216" s="52">
        <f>SUM($H$20:H214)</f>
        <v>0</v>
      </c>
      <c r="O216" s="52">
        <f>SUM($J$20:J214)</f>
        <v>0</v>
      </c>
      <c r="P216" s="52">
        <f>SUM($K$20:K214)</f>
        <v>0</v>
      </c>
    </row>
    <row r="217" spans="1:16" s="11" customFormat="1" ht="11.25" customHeight="1">
      <c r="A217" s="37"/>
      <c r="B217" s="38"/>
      <c r="C217" s="30"/>
      <c r="D217" s="32"/>
      <c r="E217" s="66"/>
      <c r="F217" s="23"/>
      <c r="G217" s="66"/>
      <c r="H217" s="45">
        <f>IF(OR(B215="Total",B216="Total"),J216,0)</f>
        <v>0</v>
      </c>
      <c r="I217" s="66"/>
      <c r="J217" s="23"/>
      <c r="K217" s="33"/>
      <c r="L217" s="53"/>
      <c r="M217" s="53"/>
      <c r="N217" s="53"/>
      <c r="O217" s="53"/>
      <c r="P217" s="53"/>
    </row>
    <row r="218" spans="1:16" s="11" customFormat="1" ht="11.25" customHeight="1">
      <c r="A218" s="25"/>
      <c r="B218" s="39">
        <f>IF(AND(OR(B215="Total",B216="Total"),H217&gt;0),"Total abziehbar Code 4.31","")</f>
      </c>
      <c r="C218" s="34"/>
      <c r="D218" s="35">
        <f>IF(OR(B217="Total",B218="Total"),L218,0)</f>
        <v>0</v>
      </c>
      <c r="E218" s="65"/>
      <c r="F218" s="35">
        <f>IF(OR(B217="Total",B218="Total"),M218,IF(E218=0,0,ROUND((D218*E218)*20,0)/20))</f>
        <v>0</v>
      </c>
      <c r="G218" s="65">
        <f>IF(E218=0,0,SUM(1-E218))</f>
        <v>0</v>
      </c>
      <c r="H218" s="44">
        <f>IF(OR(B217="Total",B218="Total"),N218,IF(H217&gt;0,SUM(H216:H217),IF(G218=0,0,ROUND((D218*G218)*20,0)/20)))</f>
        <v>0</v>
      </c>
      <c r="I218" s="65"/>
      <c r="J218" s="35">
        <f>IF(OR(B217="Total",B218="Total"),O218,IF(I218=0,0,ROUND(((F218*I218)/100)*20,0)/20))</f>
        <v>0</v>
      </c>
      <c r="K218" s="36">
        <f>IF(OR(B217="Total",B218="Total"),P218,0)</f>
        <v>0</v>
      </c>
      <c r="L218" s="52">
        <f>SUM($D$20:D216)</f>
        <v>0</v>
      </c>
      <c r="M218" s="52">
        <f>SUM($F$20:F216)</f>
        <v>0</v>
      </c>
      <c r="N218" s="52">
        <f>SUM($H$20:H216)</f>
        <v>0</v>
      </c>
      <c r="O218" s="52">
        <f>SUM($J$20:J216)</f>
        <v>0</v>
      </c>
      <c r="P218" s="52">
        <f>SUM($K$20:K216)</f>
        <v>0</v>
      </c>
    </row>
    <row r="219" spans="1:16" s="11" customFormat="1" ht="11.25" customHeight="1">
      <c r="A219" s="37"/>
      <c r="B219" s="38"/>
      <c r="C219" s="30"/>
      <c r="D219" s="32"/>
      <c r="E219" s="66"/>
      <c r="F219" s="23"/>
      <c r="G219" s="66"/>
      <c r="H219" s="45">
        <f>IF(OR(B217="Total",B218="Total"),J218,0)</f>
        <v>0</v>
      </c>
      <c r="I219" s="66"/>
      <c r="J219" s="23"/>
      <c r="K219" s="33"/>
      <c r="L219" s="53"/>
      <c r="M219" s="53"/>
      <c r="N219" s="53"/>
      <c r="O219" s="53"/>
      <c r="P219" s="53"/>
    </row>
    <row r="220" spans="1:16" s="11" customFormat="1" ht="11.25" customHeight="1">
      <c r="A220" s="25"/>
      <c r="B220" s="39">
        <f>IF(AND(OR(B217="Total",B218="Total"),H219&gt;0),"Total abziehbar Code 4.31","")</f>
      </c>
      <c r="C220" s="34"/>
      <c r="D220" s="35">
        <f>IF(OR(B219="Total",B220="Total"),L220,0)</f>
        <v>0</v>
      </c>
      <c r="E220" s="65"/>
      <c r="F220" s="35">
        <f>IF(OR(B219="Total",B220="Total"),M220,IF(E220=0,0,ROUND((D220*E220)*20,0)/20))</f>
        <v>0</v>
      </c>
      <c r="G220" s="65">
        <f>IF(E220=0,0,SUM(1-E220))</f>
        <v>0</v>
      </c>
      <c r="H220" s="44">
        <f>IF(OR(B219="Total",B220="Total"),N220,IF(H219&gt;0,SUM(H218:H219),IF(G220=0,0,ROUND((D220*G220)*20,0)/20)))</f>
        <v>0</v>
      </c>
      <c r="I220" s="65"/>
      <c r="J220" s="35">
        <f>IF(OR(B219="Total",B220="Total"),O220,IF(I220=0,0,ROUND(((F220*I220)/100)*20,0)/20))</f>
        <v>0</v>
      </c>
      <c r="K220" s="36">
        <f>IF(OR(B219="Total",B220="Total"),P220,0)</f>
        <v>0</v>
      </c>
      <c r="L220" s="52">
        <f>SUM($D$20:D218)</f>
        <v>0</v>
      </c>
      <c r="M220" s="52">
        <f>SUM($F$20:F218)</f>
        <v>0</v>
      </c>
      <c r="N220" s="52">
        <f>SUM($H$20:H218)</f>
        <v>0</v>
      </c>
      <c r="O220" s="52">
        <f>SUM($J$20:J218)</f>
        <v>0</v>
      </c>
      <c r="P220" s="52">
        <f>SUM($K$20:K218)</f>
        <v>0</v>
      </c>
    </row>
    <row r="221" spans="1:16" s="11" customFormat="1" ht="11.25" customHeight="1">
      <c r="A221" s="37"/>
      <c r="B221" s="38"/>
      <c r="C221" s="30"/>
      <c r="D221" s="32"/>
      <c r="E221" s="66"/>
      <c r="F221" s="23"/>
      <c r="G221" s="66"/>
      <c r="H221" s="45">
        <f>IF(OR(B219="Total",B220="Total"),J220,0)</f>
        <v>0</v>
      </c>
      <c r="I221" s="66"/>
      <c r="J221" s="23"/>
      <c r="K221" s="33"/>
      <c r="L221" s="53"/>
      <c r="M221" s="53"/>
      <c r="N221" s="53"/>
      <c r="O221" s="53"/>
      <c r="P221" s="53"/>
    </row>
    <row r="222" spans="1:16" s="11" customFormat="1" ht="11.25" customHeight="1">
      <c r="A222" s="25"/>
      <c r="B222" s="39">
        <f>IF(AND(OR(B219="Total",B220="Total"),H221&gt;0),"Total abziehbar Code 4.31","")</f>
      </c>
      <c r="C222" s="34"/>
      <c r="D222" s="35">
        <f>IF(OR(B221="Total",B222="Total"),L222,0)</f>
        <v>0</v>
      </c>
      <c r="E222" s="65"/>
      <c r="F222" s="35">
        <f>IF(OR(B221="Total",B222="Total"),M222,IF(E222=0,0,ROUND((D222*E222)*20,0)/20))</f>
        <v>0</v>
      </c>
      <c r="G222" s="65">
        <f>IF(E222=0,0,SUM(1-E222))</f>
        <v>0</v>
      </c>
      <c r="H222" s="44">
        <f>IF(OR(B221="Total",B222="Total"),N222,IF(H221&gt;0,SUM(H220:H221),IF(G222=0,0,ROUND((D222*G222)*20,0)/20)))</f>
        <v>0</v>
      </c>
      <c r="I222" s="65"/>
      <c r="J222" s="35">
        <f>IF(OR(B221="Total",B222="Total"),O222,IF(I222=0,0,ROUND(((F222*I222)/100)*20,0)/20))</f>
        <v>0</v>
      </c>
      <c r="K222" s="36">
        <f>IF(OR(B221="Total",B222="Total"),P222,0)</f>
        <v>0</v>
      </c>
      <c r="L222" s="52">
        <f>SUM($D$20:D220)</f>
        <v>0</v>
      </c>
      <c r="M222" s="52">
        <f>SUM($F$20:F220)</f>
        <v>0</v>
      </c>
      <c r="N222" s="52">
        <f>SUM($H$20:H220)</f>
        <v>0</v>
      </c>
      <c r="O222" s="52">
        <f>SUM($J$20:J220)</f>
        <v>0</v>
      </c>
      <c r="P222" s="52">
        <f>SUM($K$20:K220)</f>
        <v>0</v>
      </c>
    </row>
    <row r="223" spans="1:16" s="11" customFormat="1" ht="11.25" customHeight="1">
      <c r="A223" s="37"/>
      <c r="B223" s="38"/>
      <c r="C223" s="30"/>
      <c r="D223" s="32"/>
      <c r="E223" s="66"/>
      <c r="F223" s="23"/>
      <c r="G223" s="66"/>
      <c r="H223" s="45">
        <f>IF(OR(B221="Total",B222="Total"),J222,0)</f>
        <v>0</v>
      </c>
      <c r="I223" s="66"/>
      <c r="J223" s="23"/>
      <c r="K223" s="33"/>
      <c r="L223" s="53"/>
      <c r="M223" s="53"/>
      <c r="N223" s="53"/>
      <c r="O223" s="53"/>
      <c r="P223" s="53"/>
    </row>
    <row r="224" spans="1:16" s="11" customFormat="1" ht="11.25" customHeight="1">
      <c r="A224" s="25"/>
      <c r="B224" s="39">
        <f>IF(AND(OR(B221="Total",B222="Total"),H223&gt;0),"Total abziehbar Code 4.31","")</f>
      </c>
      <c r="C224" s="34"/>
      <c r="D224" s="35">
        <f>IF(OR(B223="Total",B224="Total"),L224,0)</f>
        <v>0</v>
      </c>
      <c r="E224" s="65"/>
      <c r="F224" s="35">
        <f>IF(OR(B223="Total",B224="Total"),M224,IF(E224=0,0,ROUND((D224*E224)*20,0)/20))</f>
        <v>0</v>
      </c>
      <c r="G224" s="65">
        <f>IF(E224=0,0,SUM(1-E224))</f>
        <v>0</v>
      </c>
      <c r="H224" s="44">
        <f>IF(OR(B223="Total",B224="Total"),N224,IF(H223&gt;0,SUM(H222:H223),IF(G224=0,0,ROUND((D224*G224)*20,0)/20)))</f>
        <v>0</v>
      </c>
      <c r="I224" s="65"/>
      <c r="J224" s="35">
        <f>IF(OR(B223="Total",B224="Total"),O224,IF(I224=0,0,ROUND(((F224*I224)/100)*20,0)/20))</f>
        <v>0</v>
      </c>
      <c r="K224" s="36">
        <f>IF(OR(B223="Total",B224="Total"),P224,0)</f>
        <v>0</v>
      </c>
      <c r="L224" s="52">
        <f>SUM($D$20:D222)</f>
        <v>0</v>
      </c>
      <c r="M224" s="52">
        <f>SUM($F$20:F222)</f>
        <v>0</v>
      </c>
      <c r="N224" s="52">
        <f>SUM($H$20:H222)</f>
        <v>0</v>
      </c>
      <c r="O224" s="52">
        <f>SUM($J$20:J222)</f>
        <v>0</v>
      </c>
      <c r="P224" s="52">
        <f>SUM($K$20:K222)</f>
        <v>0</v>
      </c>
    </row>
    <row r="225" spans="1:16" s="11" customFormat="1" ht="11.25" customHeight="1">
      <c r="A225" s="37"/>
      <c r="B225" s="38"/>
      <c r="C225" s="30"/>
      <c r="D225" s="32"/>
      <c r="E225" s="66"/>
      <c r="F225" s="23"/>
      <c r="G225" s="66"/>
      <c r="H225" s="45">
        <f>IF(OR(B223="Total",B224="Total"),J224,0)</f>
        <v>0</v>
      </c>
      <c r="I225" s="66"/>
      <c r="J225" s="23"/>
      <c r="K225" s="33"/>
      <c r="L225" s="53"/>
      <c r="M225" s="53"/>
      <c r="N225" s="53"/>
      <c r="O225" s="53"/>
      <c r="P225" s="53"/>
    </row>
    <row r="226" spans="1:16" s="11" customFormat="1" ht="11.25" customHeight="1">
      <c r="A226" s="25"/>
      <c r="B226" s="39">
        <f>IF(AND(OR(B223="Total",B224="Total"),H225&gt;0),"Total abziehbar Code 4.31","")</f>
      </c>
      <c r="C226" s="34"/>
      <c r="D226" s="35">
        <f>IF(OR(B225="Total",B226="Total"),L226,0)</f>
        <v>0</v>
      </c>
      <c r="E226" s="65"/>
      <c r="F226" s="35">
        <f>IF(OR(B225="Total",B226="Total"),M226,IF(E226=0,0,ROUND((D226*E226)*20,0)/20))</f>
        <v>0</v>
      </c>
      <c r="G226" s="65">
        <f>IF(E226=0,0,SUM(1-E226))</f>
        <v>0</v>
      </c>
      <c r="H226" s="44">
        <f>IF(OR(B225="Total",B226="Total"),N226,IF(H225&gt;0,SUM(H224:H225),IF(G226=0,0,ROUND((D226*G226)*20,0)/20)))</f>
        <v>0</v>
      </c>
      <c r="I226" s="65"/>
      <c r="J226" s="35">
        <f>IF(OR(B225="Total",B226="Total"),O226,IF(I226=0,0,ROUND(((F226*I226)/100)*20,0)/20))</f>
        <v>0</v>
      </c>
      <c r="K226" s="36">
        <f>IF(OR(B225="Total",B226="Total"),P226,0)</f>
        <v>0</v>
      </c>
      <c r="L226" s="52">
        <f>SUM($D$20:D224)</f>
        <v>0</v>
      </c>
      <c r="M226" s="52">
        <f>SUM($F$20:F224)</f>
        <v>0</v>
      </c>
      <c r="N226" s="52">
        <f>SUM($H$20:H224)</f>
        <v>0</v>
      </c>
      <c r="O226" s="52">
        <f>SUM($J$20:J224)</f>
        <v>0</v>
      </c>
      <c r="P226" s="52">
        <f>SUM($K$20:K224)</f>
        <v>0</v>
      </c>
    </row>
    <row r="227" spans="1:16" s="11" customFormat="1" ht="11.25" customHeight="1">
      <c r="A227" s="37"/>
      <c r="B227" s="38"/>
      <c r="C227" s="30"/>
      <c r="D227" s="32"/>
      <c r="E227" s="66"/>
      <c r="F227" s="23"/>
      <c r="G227" s="66"/>
      <c r="H227" s="45">
        <f>IF(OR(B225="Total",B226="Total"),J226,0)</f>
        <v>0</v>
      </c>
      <c r="I227" s="66"/>
      <c r="J227" s="23"/>
      <c r="K227" s="33"/>
      <c r="L227" s="53"/>
      <c r="M227" s="53"/>
      <c r="N227" s="53"/>
      <c r="O227" s="53"/>
      <c r="P227" s="53"/>
    </row>
    <row r="228" spans="1:16" s="11" customFormat="1" ht="11.25" customHeight="1">
      <c r="A228" s="25"/>
      <c r="B228" s="39">
        <f>IF(AND(OR(B225="Total",B226="Total"),H227&gt;0),"Total abziehbar Code 4.31","")</f>
      </c>
      <c r="C228" s="34"/>
      <c r="D228" s="35">
        <f>IF(OR(B227="Total",B228="Total"),L228,0)</f>
        <v>0</v>
      </c>
      <c r="E228" s="65"/>
      <c r="F228" s="35">
        <f>IF(OR(B227="Total",B228="Total"),M228,IF(E228=0,0,ROUND((D228*E228)*20,0)/20))</f>
        <v>0</v>
      </c>
      <c r="G228" s="65">
        <f>IF(E228=0,0,SUM(1-E228))</f>
        <v>0</v>
      </c>
      <c r="H228" s="44">
        <f>IF(OR(B227="Total",B228="Total"),N228,IF(H227&gt;0,SUM(H226:H227),IF(G228=0,0,ROUND((D228*G228)*20,0)/20)))</f>
        <v>0</v>
      </c>
      <c r="I228" s="65"/>
      <c r="J228" s="35">
        <f>IF(OR(B227="Total",B228="Total"),O228,IF(I228=0,0,ROUND(((F228*I228)/100)*20,0)/20))</f>
        <v>0</v>
      </c>
      <c r="K228" s="36">
        <f>IF(OR(B227="Total",B228="Total"),P228,0)</f>
        <v>0</v>
      </c>
      <c r="L228" s="52">
        <f>SUM($D$20:D226)</f>
        <v>0</v>
      </c>
      <c r="M228" s="52">
        <f>SUM($F$20:F226)</f>
        <v>0</v>
      </c>
      <c r="N228" s="52">
        <f>SUM($H$20:H226)</f>
        <v>0</v>
      </c>
      <c r="O228" s="52">
        <f>SUM($J$20:J226)</f>
        <v>0</v>
      </c>
      <c r="P228" s="52">
        <f>SUM($K$20:K226)</f>
        <v>0</v>
      </c>
    </row>
    <row r="229" spans="1:16" s="11" customFormat="1" ht="11.25" customHeight="1">
      <c r="A229" s="37"/>
      <c r="B229" s="38"/>
      <c r="C229" s="30"/>
      <c r="D229" s="32"/>
      <c r="E229" s="66"/>
      <c r="F229" s="23"/>
      <c r="G229" s="66"/>
      <c r="H229" s="45">
        <f>IF(OR(B227="Total",B228="Total"),J228,0)</f>
        <v>0</v>
      </c>
      <c r="I229" s="66"/>
      <c r="J229" s="23"/>
      <c r="K229" s="33"/>
      <c r="L229" s="53"/>
      <c r="M229" s="53"/>
      <c r="N229" s="53"/>
      <c r="O229" s="53"/>
      <c r="P229" s="53"/>
    </row>
    <row r="230" spans="1:16" s="11" customFormat="1" ht="11.25" customHeight="1">
      <c r="A230" s="25"/>
      <c r="B230" s="39">
        <f>IF(AND(OR(B227="Total",B228="Total"),H229&gt;0),"Total abziehbar Code 4.31","")</f>
      </c>
      <c r="C230" s="34"/>
      <c r="D230" s="35">
        <f>IF(OR(B229="Total",B230="Total"),L230,0)</f>
        <v>0</v>
      </c>
      <c r="E230" s="65"/>
      <c r="F230" s="35">
        <f>IF(OR(B229="Total",B230="Total"),M230,IF(E230=0,0,ROUND((D230*E230)*20,0)/20))</f>
        <v>0</v>
      </c>
      <c r="G230" s="65">
        <f>IF(E230=0,0,SUM(1-E230))</f>
        <v>0</v>
      </c>
      <c r="H230" s="44">
        <f>IF(OR(B229="Total",B230="Total"),N230,IF(H229&gt;0,SUM(H228:H229),IF(G230=0,0,ROUND((D230*G230)*20,0)/20)))</f>
        <v>0</v>
      </c>
      <c r="I230" s="65"/>
      <c r="J230" s="35">
        <f>IF(OR(B229="Total",B230="Total"),O230,IF(I230=0,0,ROUND(((F230*I230)/100)*20,0)/20))</f>
        <v>0</v>
      </c>
      <c r="K230" s="36">
        <f>IF(OR(B229="Total",B230="Total"),P230,0)</f>
        <v>0</v>
      </c>
      <c r="L230" s="52">
        <f>SUM($D$20:D228)</f>
        <v>0</v>
      </c>
      <c r="M230" s="52">
        <f>SUM($F$20:F228)</f>
        <v>0</v>
      </c>
      <c r="N230" s="52">
        <f>SUM($H$20:H228)</f>
        <v>0</v>
      </c>
      <c r="O230" s="52">
        <f>SUM($J$20:J228)</f>
        <v>0</v>
      </c>
      <c r="P230" s="52">
        <f>SUM($K$20:K228)</f>
        <v>0</v>
      </c>
    </row>
    <row r="231" spans="1:16" s="11" customFormat="1" ht="11.25" customHeight="1">
      <c r="A231" s="37"/>
      <c r="B231" s="38"/>
      <c r="C231" s="30"/>
      <c r="D231" s="32"/>
      <c r="E231" s="66"/>
      <c r="F231" s="23"/>
      <c r="G231" s="66"/>
      <c r="H231" s="45">
        <f>IF(OR(B229="Total",B230="Total"),J230,0)</f>
        <v>0</v>
      </c>
      <c r="I231" s="66"/>
      <c r="J231" s="23"/>
      <c r="K231" s="33"/>
      <c r="L231" s="53"/>
      <c r="M231" s="53"/>
      <c r="N231" s="53"/>
      <c r="O231" s="53"/>
      <c r="P231" s="53"/>
    </row>
    <row r="232" spans="1:16" s="11" customFormat="1" ht="11.25" customHeight="1">
      <c r="A232" s="25"/>
      <c r="B232" s="39">
        <f>IF(AND(OR(B229="Total",B230="Total"),H231&gt;0),"Total abziehbar Code 4.31","")</f>
      </c>
      <c r="C232" s="34"/>
      <c r="D232" s="35">
        <f>IF(OR(B231="Total",B232="Total"),L232,0)</f>
        <v>0</v>
      </c>
      <c r="E232" s="65"/>
      <c r="F232" s="35">
        <f>IF(OR(B231="Total",B232="Total"),M232,IF(E232=0,0,ROUND((D232*E232)*20,0)/20))</f>
        <v>0</v>
      </c>
      <c r="G232" s="65">
        <f>IF(E232=0,0,SUM(1-E232))</f>
        <v>0</v>
      </c>
      <c r="H232" s="44">
        <f>IF(OR(B231="Total",B232="Total"),N232,IF(H231&gt;0,SUM(H230:H231),IF(G232=0,0,ROUND((D232*G232)*20,0)/20)))</f>
        <v>0</v>
      </c>
      <c r="I232" s="65"/>
      <c r="J232" s="35">
        <f>IF(OR(B231="Total",B232="Total"),O232,IF(I232=0,0,ROUND(((F232*I232)/100)*20,0)/20))</f>
        <v>0</v>
      </c>
      <c r="K232" s="36">
        <f>IF(OR(B231="Total",B232="Total"),P232,0)</f>
        <v>0</v>
      </c>
      <c r="L232" s="52">
        <f>SUM($D$20:D230)</f>
        <v>0</v>
      </c>
      <c r="M232" s="52">
        <f>SUM($F$20:F230)</f>
        <v>0</v>
      </c>
      <c r="N232" s="52">
        <f>SUM($H$20:H230)</f>
        <v>0</v>
      </c>
      <c r="O232" s="52">
        <f>SUM($J$20:J230)</f>
        <v>0</v>
      </c>
      <c r="P232" s="52">
        <f>SUM($K$20:K230)</f>
        <v>0</v>
      </c>
    </row>
    <row r="233" spans="1:16" s="11" customFormat="1" ht="11.25" customHeight="1">
      <c r="A233" s="37"/>
      <c r="B233" s="38"/>
      <c r="C233" s="30"/>
      <c r="D233" s="32"/>
      <c r="E233" s="66"/>
      <c r="F233" s="23"/>
      <c r="G233" s="66"/>
      <c r="H233" s="45">
        <f>IF(OR(B231="Total",B232="Total"),J232,0)</f>
        <v>0</v>
      </c>
      <c r="I233" s="66"/>
      <c r="J233" s="23"/>
      <c r="K233" s="33"/>
      <c r="L233" s="53"/>
      <c r="M233" s="53"/>
      <c r="N233" s="53"/>
      <c r="O233" s="53"/>
      <c r="P233" s="53"/>
    </row>
    <row r="234" spans="1:16" s="11" customFormat="1" ht="11.25" customHeight="1">
      <c r="A234" s="25"/>
      <c r="B234" s="39">
        <f>IF(AND(OR(B231="Total",B232="Total"),H233&gt;0),"Total abziehbar Code 4.31","")</f>
      </c>
      <c r="C234" s="34"/>
      <c r="D234" s="35">
        <f>IF(OR(B233="Total",B234="Total"),L234,0)</f>
        <v>0</v>
      </c>
      <c r="E234" s="65"/>
      <c r="F234" s="35">
        <f>IF(OR(B233="Total",B234="Total"),M234,IF(E234=0,0,ROUND((D234*E234)*20,0)/20))</f>
        <v>0</v>
      </c>
      <c r="G234" s="65">
        <f>IF(E234=0,0,SUM(1-E234))</f>
        <v>0</v>
      </c>
      <c r="H234" s="44">
        <f>IF(OR(B233="Total",B234="Total"),N234,IF(H233&gt;0,SUM(H232:H233),IF(G234=0,0,ROUND((D234*G234)*20,0)/20)))</f>
        <v>0</v>
      </c>
      <c r="I234" s="65"/>
      <c r="J234" s="35">
        <f>IF(OR(B233="Total",B234="Total"),O234,IF(I234=0,0,ROUND(((F234*I234)/100)*20,0)/20))</f>
        <v>0</v>
      </c>
      <c r="K234" s="36">
        <f>IF(OR(B233="Total",B234="Total"),P234,0)</f>
        <v>0</v>
      </c>
      <c r="L234" s="52">
        <f>SUM($D$20:D232)</f>
        <v>0</v>
      </c>
      <c r="M234" s="52">
        <f>SUM($F$20:F232)</f>
        <v>0</v>
      </c>
      <c r="N234" s="52">
        <f>SUM($H$20:H232)</f>
        <v>0</v>
      </c>
      <c r="O234" s="52">
        <f>SUM($J$20:J232)</f>
        <v>0</v>
      </c>
      <c r="P234" s="52">
        <f>SUM($K$20:K232)</f>
        <v>0</v>
      </c>
    </row>
    <row r="235" spans="1:16" s="11" customFormat="1" ht="11.25" customHeight="1">
      <c r="A235" s="37"/>
      <c r="B235" s="38"/>
      <c r="C235" s="30"/>
      <c r="D235" s="32"/>
      <c r="E235" s="66"/>
      <c r="F235" s="23"/>
      <c r="G235" s="66"/>
      <c r="H235" s="45">
        <f>IF(OR(B233="Total",B234="Total"),J234,0)</f>
        <v>0</v>
      </c>
      <c r="I235" s="66"/>
      <c r="J235" s="23"/>
      <c r="K235" s="33"/>
      <c r="L235" s="53"/>
      <c r="M235" s="53"/>
      <c r="N235" s="53"/>
      <c r="O235" s="53"/>
      <c r="P235" s="53"/>
    </row>
    <row r="236" spans="1:16" s="11" customFormat="1" ht="11.25" customHeight="1">
      <c r="A236" s="25"/>
      <c r="B236" s="39">
        <f>IF(AND(OR(B233="Total",B234="Total"),H235&gt;0),"Total abziehbar Code 4.31","")</f>
      </c>
      <c r="C236" s="34"/>
      <c r="D236" s="35">
        <f>IF(OR(B235="Total",B236="Total"),L236,0)</f>
        <v>0</v>
      </c>
      <c r="E236" s="65"/>
      <c r="F236" s="35">
        <f>IF(OR(B235="Total",B236="Total"),M236,IF(E236=0,0,ROUND((D236*E236)*20,0)/20))</f>
        <v>0</v>
      </c>
      <c r="G236" s="65">
        <f>IF(E236=0,0,SUM(1-E236))</f>
        <v>0</v>
      </c>
      <c r="H236" s="44">
        <f>IF(OR(B235="Total",B236="Total"),N236,IF(H235&gt;0,SUM(H234:H235),IF(G236=0,0,ROUND((D236*G236)*20,0)/20)))</f>
        <v>0</v>
      </c>
      <c r="I236" s="65"/>
      <c r="J236" s="35">
        <f>IF(OR(B235="Total",B236="Total"),O236,IF(I236=0,0,ROUND(((F236*I236)/100)*20,0)/20))</f>
        <v>0</v>
      </c>
      <c r="K236" s="36">
        <f>IF(OR(B235="Total",B236="Total"),P236,0)</f>
        <v>0</v>
      </c>
      <c r="L236" s="52">
        <f>SUM($D$20:D234)</f>
        <v>0</v>
      </c>
      <c r="M236" s="52">
        <f>SUM($F$20:F234)</f>
        <v>0</v>
      </c>
      <c r="N236" s="52">
        <f>SUM($H$20:H234)</f>
        <v>0</v>
      </c>
      <c r="O236" s="52">
        <f>SUM($J$20:J234)</f>
        <v>0</v>
      </c>
      <c r="P236" s="52">
        <f>SUM($K$20:K234)</f>
        <v>0</v>
      </c>
    </row>
    <row r="237" spans="1:16" s="11" customFormat="1" ht="11.25" customHeight="1">
      <c r="A237" s="37"/>
      <c r="B237" s="38"/>
      <c r="C237" s="30"/>
      <c r="D237" s="32"/>
      <c r="E237" s="66"/>
      <c r="F237" s="23"/>
      <c r="G237" s="66"/>
      <c r="H237" s="45">
        <f>IF(OR(B235="Total",B236="Total"),J236,0)</f>
        <v>0</v>
      </c>
      <c r="I237" s="66"/>
      <c r="J237" s="23"/>
      <c r="K237" s="33"/>
      <c r="L237" s="53"/>
      <c r="M237" s="53"/>
      <c r="N237" s="53"/>
      <c r="O237" s="53"/>
      <c r="P237" s="53"/>
    </row>
    <row r="238" spans="1:16" s="11" customFormat="1" ht="11.25" customHeight="1">
      <c r="A238" s="25"/>
      <c r="B238" s="39">
        <f>IF(AND(OR(B235="Total",B236="Total"),H237&gt;0),"Total abziehbar Code 4.31","")</f>
      </c>
      <c r="C238" s="34"/>
      <c r="D238" s="35">
        <f>IF(OR(B237="Total",B238="Total"),L238,0)</f>
        <v>0</v>
      </c>
      <c r="E238" s="65"/>
      <c r="F238" s="35">
        <f>IF(OR(B237="Total",B238="Total"),M238,IF(E238=0,0,ROUND((D238*E238)*20,0)/20))</f>
        <v>0</v>
      </c>
      <c r="G238" s="65">
        <f>IF(E238=0,0,SUM(1-E238))</f>
        <v>0</v>
      </c>
      <c r="H238" s="44">
        <f>IF(OR(B237="Total",B238="Total"),N238,IF(H237&gt;0,SUM(H236:H237),IF(G238=0,0,ROUND((D238*G238)*20,0)/20)))</f>
        <v>0</v>
      </c>
      <c r="I238" s="65"/>
      <c r="J238" s="35">
        <f>IF(OR(B237="Total",B238="Total"),O238,IF(I238=0,0,ROUND(((F238*I238)/100)*20,0)/20))</f>
        <v>0</v>
      </c>
      <c r="K238" s="36">
        <f>IF(OR(B237="Total",B238="Total"),P238,0)</f>
        <v>0</v>
      </c>
      <c r="L238" s="52">
        <f>SUM($D$20:D236)</f>
        <v>0</v>
      </c>
      <c r="M238" s="52">
        <f>SUM($F$20:F236)</f>
        <v>0</v>
      </c>
      <c r="N238" s="52">
        <f>SUM($H$20:H236)</f>
        <v>0</v>
      </c>
      <c r="O238" s="52">
        <f>SUM($J$20:J236)</f>
        <v>0</v>
      </c>
      <c r="P238" s="52">
        <f>SUM($K$20:K236)</f>
        <v>0</v>
      </c>
    </row>
    <row r="239" spans="1:16" s="11" customFormat="1" ht="11.25" customHeight="1">
      <c r="A239" s="37"/>
      <c r="B239" s="38"/>
      <c r="C239" s="30"/>
      <c r="D239" s="32"/>
      <c r="E239" s="66"/>
      <c r="F239" s="23"/>
      <c r="G239" s="66"/>
      <c r="H239" s="45">
        <f>IF(OR(B237="Total",B238="Total"),J238,0)</f>
        <v>0</v>
      </c>
      <c r="I239" s="66"/>
      <c r="J239" s="23"/>
      <c r="K239" s="33"/>
      <c r="L239" s="53"/>
      <c r="M239" s="53"/>
      <c r="N239" s="53"/>
      <c r="O239" s="53"/>
      <c r="P239" s="53"/>
    </row>
    <row r="240" spans="1:16" s="11" customFormat="1" ht="11.25" customHeight="1">
      <c r="A240" s="25"/>
      <c r="B240" s="39">
        <f>IF(AND(OR(B237="Total",B238="Total"),H239&gt;0),"Total abziehbar Code 4.31","")</f>
      </c>
      <c r="C240" s="34"/>
      <c r="D240" s="35">
        <f>IF(OR(B239="Total",B240="Total"),L240,0)</f>
        <v>0</v>
      </c>
      <c r="E240" s="65"/>
      <c r="F240" s="35">
        <f>IF(OR(B239="Total",B240="Total"),M240,IF(E240=0,0,ROUND((D240*E240)*20,0)/20))</f>
        <v>0</v>
      </c>
      <c r="G240" s="65">
        <f>IF(E240=0,0,SUM(1-E240))</f>
        <v>0</v>
      </c>
      <c r="H240" s="44">
        <f>IF(OR(B239="Total",B240="Total"),N240,IF(H239&gt;0,SUM(H238:H239),IF(G240=0,0,ROUND((D240*G240)*20,0)/20)))</f>
        <v>0</v>
      </c>
      <c r="I240" s="65"/>
      <c r="J240" s="35">
        <f>IF(OR(B239="Total",B240="Total"),O240,IF(I240=0,0,ROUND(((F240*I240)/100)*20,0)/20))</f>
        <v>0</v>
      </c>
      <c r="K240" s="36">
        <f>IF(OR(B239="Total",B240="Total"),P240,0)</f>
        <v>0</v>
      </c>
      <c r="L240" s="52">
        <f>SUM($D$20:D238)</f>
        <v>0</v>
      </c>
      <c r="M240" s="52">
        <f>SUM($F$20:F238)</f>
        <v>0</v>
      </c>
      <c r="N240" s="52">
        <f>SUM($H$20:H238)</f>
        <v>0</v>
      </c>
      <c r="O240" s="52">
        <f>SUM($J$20:J238)</f>
        <v>0</v>
      </c>
      <c r="P240" s="52">
        <f>SUM($K$20:K238)</f>
        <v>0</v>
      </c>
    </row>
    <row r="241" spans="1:16" s="11" customFormat="1" ht="11.25" customHeight="1">
      <c r="A241" s="37"/>
      <c r="B241" s="38"/>
      <c r="C241" s="30"/>
      <c r="D241" s="32"/>
      <c r="E241" s="66"/>
      <c r="F241" s="23"/>
      <c r="G241" s="66"/>
      <c r="H241" s="45">
        <f>IF(OR(B239="Total",B240="Total"),J240,0)</f>
        <v>0</v>
      </c>
      <c r="I241" s="66"/>
      <c r="J241" s="23"/>
      <c r="K241" s="33"/>
      <c r="L241" s="53"/>
      <c r="M241" s="53"/>
      <c r="N241" s="53"/>
      <c r="O241" s="53"/>
      <c r="P241" s="53"/>
    </row>
    <row r="242" spans="1:16" s="11" customFormat="1" ht="11.25" customHeight="1">
      <c r="A242" s="25"/>
      <c r="B242" s="39">
        <f>IF(AND(OR(B239="Total",B240="Total"),H241&gt;0),"Total abziehbar Code 4.31","")</f>
      </c>
      <c r="C242" s="34"/>
      <c r="D242" s="35">
        <f>IF(OR(B241="Total",B242="Total"),L242,0)</f>
        <v>0</v>
      </c>
      <c r="E242" s="65"/>
      <c r="F242" s="35">
        <f>IF(OR(B241="Total",B242="Total"),M242,IF(E242=0,0,ROUND((D242*E242)*20,0)/20))</f>
        <v>0</v>
      </c>
      <c r="G242" s="65">
        <f>IF(E242=0,0,SUM(1-E242))</f>
        <v>0</v>
      </c>
      <c r="H242" s="44">
        <f>IF(OR(B241="Total",B242="Total"),N242,IF(H241&gt;0,SUM(H240:H241),IF(G242=0,0,ROUND((D242*G242)*20,0)/20)))</f>
        <v>0</v>
      </c>
      <c r="I242" s="65"/>
      <c r="J242" s="35">
        <f>IF(OR(B241="Total",B242="Total"),O242,IF(I242=0,0,ROUND(((F242*I242)/100)*20,0)/20))</f>
        <v>0</v>
      </c>
      <c r="K242" s="36">
        <f>IF(OR(B241="Total",B242="Total"),P242,0)</f>
        <v>0</v>
      </c>
      <c r="L242" s="52">
        <f>SUM($D$20:D240)</f>
        <v>0</v>
      </c>
      <c r="M242" s="52">
        <f>SUM($F$20:F240)</f>
        <v>0</v>
      </c>
      <c r="N242" s="52">
        <f>SUM($H$20:H240)</f>
        <v>0</v>
      </c>
      <c r="O242" s="52">
        <f>SUM($J$20:J240)</f>
        <v>0</v>
      </c>
      <c r="P242" s="52">
        <f>SUM($K$20:K240)</f>
        <v>0</v>
      </c>
    </row>
    <row r="243" spans="1:16" s="11" customFormat="1" ht="11.25" customHeight="1">
      <c r="A243" s="37"/>
      <c r="B243" s="38"/>
      <c r="C243" s="30"/>
      <c r="D243" s="32"/>
      <c r="E243" s="66"/>
      <c r="F243" s="23"/>
      <c r="G243" s="66"/>
      <c r="H243" s="45">
        <f>IF(OR(B241="Total",B242="Total"),J242,0)</f>
        <v>0</v>
      </c>
      <c r="I243" s="66"/>
      <c r="J243" s="23"/>
      <c r="K243" s="33"/>
      <c r="L243" s="53"/>
      <c r="M243" s="53"/>
      <c r="N243" s="53"/>
      <c r="O243" s="53"/>
      <c r="P243" s="53"/>
    </row>
    <row r="244" spans="1:16" s="11" customFormat="1" ht="11.25" customHeight="1">
      <c r="A244" s="25"/>
      <c r="B244" s="39">
        <f>IF(AND(OR(B241="Total",B242="Total"),H243&gt;0),"Total abziehbar Code 4.31","")</f>
      </c>
      <c r="C244" s="34"/>
      <c r="D244" s="35">
        <f>IF(OR(B243="Total",B244="Total"),L244,0)</f>
        <v>0</v>
      </c>
      <c r="E244" s="65"/>
      <c r="F244" s="35">
        <f>IF(OR(B243="Total",B244="Total"),M244,IF(E244=0,0,ROUND((D244*E244)*20,0)/20))</f>
        <v>0</v>
      </c>
      <c r="G244" s="65">
        <f>IF(E244=0,0,SUM(1-E244))</f>
        <v>0</v>
      </c>
      <c r="H244" s="44">
        <f>IF(OR(B243="Total",B244="Total"),N244,IF(H243&gt;0,SUM(H242:H243),IF(G244=0,0,ROUND((D244*G244)*20,0)/20)))</f>
        <v>0</v>
      </c>
      <c r="I244" s="65"/>
      <c r="J244" s="35">
        <f>IF(OR(B243="Total",B244="Total"),O244,IF(I244=0,0,ROUND(((F244*I244)/100)*20,0)/20))</f>
        <v>0</v>
      </c>
      <c r="K244" s="36">
        <f>IF(OR(B243="Total",B244="Total"),P244,0)</f>
        <v>0</v>
      </c>
      <c r="L244" s="52">
        <f>SUM($D$20:D242)</f>
        <v>0</v>
      </c>
      <c r="M244" s="52">
        <f>SUM($F$20:F242)</f>
        <v>0</v>
      </c>
      <c r="N244" s="52">
        <f>SUM($H$20:H242)</f>
        <v>0</v>
      </c>
      <c r="O244" s="52">
        <f>SUM($J$20:J242)</f>
        <v>0</v>
      </c>
      <c r="P244" s="52">
        <f>SUM($K$20:K242)</f>
        <v>0</v>
      </c>
    </row>
    <row r="245" spans="1:16" s="11" customFormat="1" ht="11.25" customHeight="1">
      <c r="A245" s="37"/>
      <c r="B245" s="38"/>
      <c r="C245" s="30"/>
      <c r="D245" s="32"/>
      <c r="E245" s="66"/>
      <c r="F245" s="23"/>
      <c r="G245" s="66"/>
      <c r="H245" s="45">
        <f>IF(OR(B243="Total",B244="Total"),J244,0)</f>
        <v>0</v>
      </c>
      <c r="I245" s="66"/>
      <c r="J245" s="23"/>
      <c r="K245" s="33"/>
      <c r="L245" s="53"/>
      <c r="M245" s="53"/>
      <c r="N245" s="53"/>
      <c r="O245" s="53"/>
      <c r="P245" s="53"/>
    </row>
    <row r="246" spans="1:16" s="11" customFormat="1" ht="11.25" customHeight="1">
      <c r="A246" s="25"/>
      <c r="B246" s="39">
        <f>IF(AND(OR(B243="Total",B244="Total"),H245&gt;0),"Total abziehbar Code 4.31","")</f>
      </c>
      <c r="C246" s="34"/>
      <c r="D246" s="35">
        <f>IF(OR(B245="Total",B246="Total"),L246,0)</f>
        <v>0</v>
      </c>
      <c r="E246" s="65"/>
      <c r="F246" s="35">
        <f>IF(OR(B245="Total",B246="Total"),M246,IF(E246=0,0,ROUND((D246*E246)*20,0)/20))</f>
        <v>0</v>
      </c>
      <c r="G246" s="65">
        <f>IF(E246=0,0,SUM(1-E246))</f>
        <v>0</v>
      </c>
      <c r="H246" s="44">
        <f>IF(OR(B245="Total",B246="Total"),N246,IF(H245&gt;0,SUM(H244:H245),IF(G246=0,0,ROUND((D246*G246)*20,0)/20)))</f>
        <v>0</v>
      </c>
      <c r="I246" s="65"/>
      <c r="J246" s="35">
        <f>IF(OR(B245="Total",B246="Total"),O246,IF(I246=0,0,ROUND(((F246*I246)/100)*20,0)/20))</f>
        <v>0</v>
      </c>
      <c r="K246" s="36">
        <f>IF(OR(B245="Total",B246="Total"),P246,0)</f>
        <v>0</v>
      </c>
      <c r="L246" s="52">
        <f>SUM($D$20:D244)</f>
        <v>0</v>
      </c>
      <c r="M246" s="52">
        <f>SUM($F$20:F244)</f>
        <v>0</v>
      </c>
      <c r="N246" s="52">
        <f>SUM($H$20:H244)</f>
        <v>0</v>
      </c>
      <c r="O246" s="52">
        <f>SUM($J$20:J244)</f>
        <v>0</v>
      </c>
      <c r="P246" s="52">
        <f>SUM($K$20:K244)</f>
        <v>0</v>
      </c>
    </row>
    <row r="247" spans="1:16" s="11" customFormat="1" ht="11.25" customHeight="1">
      <c r="A247" s="37"/>
      <c r="B247" s="38"/>
      <c r="C247" s="30"/>
      <c r="D247" s="32"/>
      <c r="E247" s="66"/>
      <c r="F247" s="23"/>
      <c r="G247" s="66"/>
      <c r="H247" s="45">
        <f>IF(OR(B245="Total",B246="Total"),J246,0)</f>
        <v>0</v>
      </c>
      <c r="I247" s="66"/>
      <c r="J247" s="23"/>
      <c r="K247" s="33"/>
      <c r="L247" s="53"/>
      <c r="M247" s="53"/>
      <c r="N247" s="53"/>
      <c r="O247" s="53"/>
      <c r="P247" s="53"/>
    </row>
    <row r="248" spans="1:16" s="11" customFormat="1" ht="11.25" customHeight="1">
      <c r="A248" s="25"/>
      <c r="B248" s="39">
        <f>IF(AND(OR(B245="Total",B246="Total"),H247&gt;0),"Total abziehbar Code 4.31","")</f>
      </c>
      <c r="C248" s="34"/>
      <c r="D248" s="35">
        <f>IF(OR(B247="Total",B248="Total"),L248,0)</f>
        <v>0</v>
      </c>
      <c r="E248" s="65"/>
      <c r="F248" s="35">
        <f>IF(OR(B247="Total",B248="Total"),M248,IF(E248=0,0,ROUND((D248*E248)*20,0)/20))</f>
        <v>0</v>
      </c>
      <c r="G248" s="65">
        <f>IF(E248=0,0,SUM(1-E248))</f>
        <v>0</v>
      </c>
      <c r="H248" s="44">
        <f>IF(OR(B247="Total",B248="Total"),N248,IF(H247&gt;0,SUM(H246:H247),IF(G248=0,0,ROUND((D248*G248)*20,0)/20)))</f>
        <v>0</v>
      </c>
      <c r="I248" s="65"/>
      <c r="J248" s="35">
        <f>IF(OR(B247="Total",B248="Total"),O248,IF(I248=0,0,ROUND(((F248*I248)/100)*20,0)/20))</f>
        <v>0</v>
      </c>
      <c r="K248" s="36">
        <f>IF(OR(B247="Total",B248="Total"),P248,0)</f>
        <v>0</v>
      </c>
      <c r="L248" s="52">
        <f>SUM($D$20:D246)</f>
        <v>0</v>
      </c>
      <c r="M248" s="52">
        <f>SUM($F$20:F246)</f>
        <v>0</v>
      </c>
      <c r="N248" s="52">
        <f>SUM($H$20:H246)</f>
        <v>0</v>
      </c>
      <c r="O248" s="52">
        <f>SUM($J$20:J246)</f>
        <v>0</v>
      </c>
      <c r="P248" s="52">
        <f>SUM($K$20:K246)</f>
        <v>0</v>
      </c>
    </row>
    <row r="249" spans="1:16" s="11" customFormat="1" ht="11.25" customHeight="1">
      <c r="A249" s="37"/>
      <c r="B249" s="38"/>
      <c r="C249" s="30"/>
      <c r="D249" s="32"/>
      <c r="E249" s="66"/>
      <c r="F249" s="23"/>
      <c r="G249" s="66"/>
      <c r="H249" s="45">
        <f>IF(OR(B247="Total",B248="Total"),J248,0)</f>
        <v>0</v>
      </c>
      <c r="I249" s="66"/>
      <c r="J249" s="23"/>
      <c r="K249" s="33"/>
      <c r="L249" s="53"/>
      <c r="M249" s="53"/>
      <c r="N249" s="53"/>
      <c r="O249" s="53"/>
      <c r="P249" s="53"/>
    </row>
    <row r="250" spans="1:16" s="11" customFormat="1" ht="11.25" customHeight="1">
      <c r="A250" s="25"/>
      <c r="B250" s="39">
        <f>IF(AND(OR(B247="Total",B248="Total"),H249&gt;0),"Total abziehbar Code 4.31","")</f>
      </c>
      <c r="C250" s="34"/>
      <c r="D250" s="35">
        <f>IF(OR(B249="Total",B250="Total"),L250,0)</f>
        <v>0</v>
      </c>
      <c r="E250" s="65"/>
      <c r="F250" s="35">
        <f>IF(OR(B249="Total",B250="Total"),M250,IF(E250=0,0,ROUND((D250*E250)*20,0)/20))</f>
        <v>0</v>
      </c>
      <c r="G250" s="65">
        <f>IF(E250=0,0,SUM(1-E250))</f>
        <v>0</v>
      </c>
      <c r="H250" s="44">
        <f>IF(OR(B249="Total",B250="Total"),N250,IF(H249&gt;0,SUM(H248:H249),IF(G250=0,0,ROUND((D250*G250)*20,0)/20)))</f>
        <v>0</v>
      </c>
      <c r="I250" s="65"/>
      <c r="J250" s="35">
        <f>IF(OR(B249="Total",B250="Total"),O250,IF(I250=0,0,ROUND(((F250*I250)/100)*20,0)/20))</f>
        <v>0</v>
      </c>
      <c r="K250" s="36">
        <f>IF(OR(B249="Total",B250="Total"),P250,0)</f>
        <v>0</v>
      </c>
      <c r="L250" s="52">
        <f>SUM($D$20:D248)</f>
        <v>0</v>
      </c>
      <c r="M250" s="52">
        <f>SUM($F$20:F248)</f>
        <v>0</v>
      </c>
      <c r="N250" s="52">
        <f>SUM($H$20:H248)</f>
        <v>0</v>
      </c>
      <c r="O250" s="52">
        <f>SUM($J$20:J248)</f>
        <v>0</v>
      </c>
      <c r="P250" s="52">
        <f>SUM($K$20:K248)</f>
        <v>0</v>
      </c>
    </row>
    <row r="251" spans="1:16" s="11" customFormat="1" ht="11.25" customHeight="1">
      <c r="A251" s="37"/>
      <c r="B251" s="38"/>
      <c r="C251" s="30"/>
      <c r="D251" s="32"/>
      <c r="E251" s="66"/>
      <c r="F251" s="23"/>
      <c r="G251" s="66"/>
      <c r="H251" s="45">
        <f>IF(OR(B249="Total",B250="Total"),J250,0)</f>
        <v>0</v>
      </c>
      <c r="I251" s="66"/>
      <c r="J251" s="23"/>
      <c r="K251" s="33"/>
      <c r="L251" s="53"/>
      <c r="M251" s="53"/>
      <c r="N251" s="53"/>
      <c r="O251" s="53"/>
      <c r="P251" s="53"/>
    </row>
    <row r="252" spans="1:16" s="11" customFormat="1" ht="11.25" customHeight="1">
      <c r="A252" s="25"/>
      <c r="B252" s="39">
        <f>IF(AND(OR(B249="Total",B250="Total"),H251&gt;0),"Total abziehbar Code 4.31","")</f>
      </c>
      <c r="C252" s="34"/>
      <c r="D252" s="35">
        <f>IF(OR(B251="Total",B252="Total"),L252,0)</f>
        <v>0</v>
      </c>
      <c r="E252" s="65"/>
      <c r="F252" s="35">
        <f>IF(OR(B251="Total",B252="Total"),M252,IF(E252=0,0,ROUND((D252*E252)*20,0)/20))</f>
        <v>0</v>
      </c>
      <c r="G252" s="65">
        <f>IF(E252=0,0,SUM(1-E252))</f>
        <v>0</v>
      </c>
      <c r="H252" s="44">
        <f>IF(OR(B251="Total",B252="Total"),N252,IF(H251&gt;0,SUM(H250:H251),IF(G252=0,0,ROUND((D252*G252)*20,0)/20)))</f>
        <v>0</v>
      </c>
      <c r="I252" s="65"/>
      <c r="J252" s="35">
        <f>IF(OR(B251="Total",B252="Total"),O252,IF(I252=0,0,ROUND(((F252*I252)/100)*20,0)/20))</f>
        <v>0</v>
      </c>
      <c r="K252" s="36">
        <f>IF(OR(B251="Total",B252="Total"),P252,0)</f>
        <v>0</v>
      </c>
      <c r="L252" s="52">
        <f>SUM($D$20:D250)</f>
        <v>0</v>
      </c>
      <c r="M252" s="52">
        <f>SUM($F$20:F250)</f>
        <v>0</v>
      </c>
      <c r="N252" s="52">
        <f>SUM($H$20:H250)</f>
        <v>0</v>
      </c>
      <c r="O252" s="52">
        <f>SUM($J$20:J250)</f>
        <v>0</v>
      </c>
      <c r="P252" s="52">
        <f>SUM($K$20:K250)</f>
        <v>0</v>
      </c>
    </row>
    <row r="253" spans="1:16" s="11" customFormat="1" ht="11.25" customHeight="1">
      <c r="A253" s="37"/>
      <c r="B253" s="38"/>
      <c r="C253" s="30"/>
      <c r="D253" s="32"/>
      <c r="E253" s="66"/>
      <c r="F253" s="23"/>
      <c r="G253" s="66"/>
      <c r="H253" s="45">
        <f>IF(OR(B251="Total",B252="Total"),J252,0)</f>
        <v>0</v>
      </c>
      <c r="I253" s="66"/>
      <c r="J253" s="23"/>
      <c r="K253" s="33"/>
      <c r="L253" s="53"/>
      <c r="M253" s="53"/>
      <c r="N253" s="53"/>
      <c r="O253" s="53"/>
      <c r="P253" s="53"/>
    </row>
    <row r="254" spans="1:16" s="11" customFormat="1" ht="11.25" customHeight="1">
      <c r="A254" s="25"/>
      <c r="B254" s="39">
        <f>IF(AND(OR(B251="Total",B252="Total"),H253&gt;0),"Total abziehbar Code 4.31","")</f>
      </c>
      <c r="C254" s="34"/>
      <c r="D254" s="35">
        <f>IF(OR(B253="Total",B254="Total"),L254,0)</f>
        <v>0</v>
      </c>
      <c r="E254" s="65"/>
      <c r="F254" s="35">
        <f>IF(OR(B253="Total",B254="Total"),M254,IF(E254=0,0,ROUND((D254*E254)*20,0)/20))</f>
        <v>0</v>
      </c>
      <c r="G254" s="65">
        <f>IF(E254=0,0,SUM(1-E254))</f>
        <v>0</v>
      </c>
      <c r="H254" s="44">
        <f>IF(OR(B253="Total",B254="Total"),N254,IF(H253&gt;0,SUM(H252:H253),IF(G254=0,0,ROUND((D254*G254)*20,0)/20)))</f>
        <v>0</v>
      </c>
      <c r="I254" s="65"/>
      <c r="J254" s="35">
        <f>IF(OR(B253="Total",B254="Total"),O254,IF(I254=0,0,ROUND(((F254*I254)/100)*20,0)/20))</f>
        <v>0</v>
      </c>
      <c r="K254" s="36">
        <f>IF(OR(B253="Total",B254="Total"),P254,0)</f>
        <v>0</v>
      </c>
      <c r="L254" s="52">
        <f>SUM($D$20:D252)</f>
        <v>0</v>
      </c>
      <c r="M254" s="52">
        <f>SUM($F$20:F252)</f>
        <v>0</v>
      </c>
      <c r="N254" s="52">
        <f>SUM($H$20:H252)</f>
        <v>0</v>
      </c>
      <c r="O254" s="52">
        <f>SUM($J$20:J252)</f>
        <v>0</v>
      </c>
      <c r="P254" s="52">
        <f>SUM($K$20:K252)</f>
        <v>0</v>
      </c>
    </row>
    <row r="255" spans="1:16" s="11" customFormat="1" ht="11.25" customHeight="1">
      <c r="A255" s="37"/>
      <c r="B255" s="38"/>
      <c r="C255" s="30"/>
      <c r="D255" s="32"/>
      <c r="E255" s="66"/>
      <c r="F255" s="23"/>
      <c r="G255" s="66"/>
      <c r="H255" s="45">
        <f>IF(OR(B253="Total",B254="Total"),J254,0)</f>
        <v>0</v>
      </c>
      <c r="I255" s="66"/>
      <c r="J255" s="23"/>
      <c r="K255" s="33"/>
      <c r="L255" s="53"/>
      <c r="M255" s="53"/>
      <c r="N255" s="53"/>
      <c r="O255" s="53"/>
      <c r="P255" s="53"/>
    </row>
    <row r="256" spans="1:16" s="11" customFormat="1" ht="11.25" customHeight="1" thickBot="1">
      <c r="A256" s="40"/>
      <c r="B256" s="41">
        <f>IF(AND(OR(B253="Total",B254="Total"),H255&gt;0),"Total abziehbar Code 4.31","")</f>
      </c>
      <c r="C256" s="42"/>
      <c r="D256" s="46">
        <f>IF(OR(B255="Total",B256="Total"),L256,0)</f>
        <v>0</v>
      </c>
      <c r="E256" s="68"/>
      <c r="F256" s="46">
        <f>IF(OR(B255="Total",B256="Total"),M256,IF(E256=0,0,ROUND((D256*E256)*20,0)/20))</f>
        <v>0</v>
      </c>
      <c r="G256" s="68">
        <f>IF(E256=0,0,SUM(1-E256))</f>
        <v>0</v>
      </c>
      <c r="H256" s="47">
        <f>IF(OR(B255="Total",B256="Total"),N256,IF(H255&gt;0,SUM(H254:H255),IF(G256=0,0,ROUND((D256*G256)*20,0)/20)))</f>
        <v>0</v>
      </c>
      <c r="I256" s="68"/>
      <c r="J256" s="46">
        <f>IF(OR(B255="Total",B256="Total"),O256,IF(I256=0,0,ROUND(((F256*I256)/100)*20,0)/20))</f>
        <v>0</v>
      </c>
      <c r="K256" s="48">
        <f>IF(OR(B255="Total",B256="Total"),P256,0)</f>
        <v>0</v>
      </c>
      <c r="L256" s="52">
        <f>SUM($D$20:D254)</f>
        <v>0</v>
      </c>
      <c r="M256" s="52">
        <f>SUM($F$20:F254)</f>
        <v>0</v>
      </c>
      <c r="N256" s="52">
        <f>SUM($H$20:H254)</f>
        <v>0</v>
      </c>
      <c r="O256" s="52">
        <f>SUM($J$20:J254)</f>
        <v>0</v>
      </c>
      <c r="P256" s="52">
        <f>SUM($K$20:K254)</f>
        <v>0</v>
      </c>
    </row>
    <row r="257" s="11" customFormat="1" ht="12" thickTop="1"/>
    <row r="258" s="11" customFormat="1" ht="11.25"/>
    <row r="259" s="11" customFormat="1" ht="11.25"/>
    <row r="260" s="11" customFormat="1" ht="11.25"/>
    <row r="261" s="11" customFormat="1" ht="11.25"/>
    <row r="262" s="11" customFormat="1" ht="11.25"/>
    <row r="263" s="11" customFormat="1" ht="11.25"/>
    <row r="264" s="11" customFormat="1" ht="11.25"/>
    <row r="265" s="11" customFormat="1" ht="11.25"/>
    <row r="266" s="11" customFormat="1" ht="11.25"/>
    <row r="267" s="11" customFormat="1" ht="11.25"/>
    <row r="268" s="11" customFormat="1" ht="11.25"/>
    <row r="269" s="11" customFormat="1" ht="11.25"/>
    <row r="270" s="11" customFormat="1" ht="11.25"/>
    <row r="271" s="11" customFormat="1" ht="11.25"/>
    <row r="272" s="11" customFormat="1" ht="11.25"/>
    <row r="273" s="11" customFormat="1" ht="11.25"/>
    <row r="274" s="11" customFormat="1" ht="11.25"/>
    <row r="275" s="11" customFormat="1" ht="11.25"/>
    <row r="276" s="11" customFormat="1" ht="11.25"/>
    <row r="277" s="11" customFormat="1" ht="11.25"/>
    <row r="278" s="11" customFormat="1" ht="11.25"/>
    <row r="279" s="11" customFormat="1" ht="11.25"/>
    <row r="280" s="11" customFormat="1" ht="11.25"/>
    <row r="281" s="11" customFormat="1" ht="11.25"/>
    <row r="282" s="11" customFormat="1" ht="11.25"/>
    <row r="283" s="11" customFormat="1" ht="11.25"/>
    <row r="284" s="11" customFormat="1" ht="11.25"/>
    <row r="285" s="11" customFormat="1" ht="11.25"/>
    <row r="286" s="11" customFormat="1" ht="11.25"/>
    <row r="287" s="11" customFormat="1" ht="11.25"/>
    <row r="288" s="11" customFormat="1" ht="11.25"/>
    <row r="289" s="11" customFormat="1" ht="11.25"/>
    <row r="290" s="11" customFormat="1" ht="11.25"/>
    <row r="291" s="11" customFormat="1" ht="11.25"/>
    <row r="292" s="11" customFormat="1" ht="11.25"/>
    <row r="293" s="11" customFormat="1" ht="11.25"/>
    <row r="294" s="11" customFormat="1" ht="11.25"/>
    <row r="295" s="11" customFormat="1" ht="11.25"/>
    <row r="296" s="11" customFormat="1" ht="11.25"/>
    <row r="297" s="11" customFormat="1" ht="11.25"/>
    <row r="298" s="11" customFormat="1" ht="11.25"/>
    <row r="299" s="11" customFormat="1" ht="11.25"/>
    <row r="300" s="11" customFormat="1" ht="11.25"/>
    <row r="301" s="11" customFormat="1" ht="11.25"/>
    <row r="302" s="11" customFormat="1" ht="11.25"/>
    <row r="303" s="11" customFormat="1" ht="11.25"/>
    <row r="304" s="11" customFormat="1" ht="11.25"/>
    <row r="305" s="11" customFormat="1" ht="11.25"/>
    <row r="306" s="11" customFormat="1" ht="11.25"/>
    <row r="307" s="11" customFormat="1" ht="11.25"/>
    <row r="308" s="11" customFormat="1" ht="11.25"/>
    <row r="309" s="11" customFormat="1" ht="11.25"/>
    <row r="310" s="11" customFormat="1" ht="11.25"/>
    <row r="311" s="11" customFormat="1" ht="11.25"/>
    <row r="312" s="11" customFormat="1" ht="11.25"/>
    <row r="313" s="11" customFormat="1" ht="11.25"/>
    <row r="314" s="11" customFormat="1" ht="11.25"/>
    <row r="315" s="11" customFormat="1" ht="11.25"/>
    <row r="316" s="11" customFormat="1" ht="11.25"/>
    <row r="317" s="11" customFormat="1" ht="11.25"/>
    <row r="318" s="11" customFormat="1" ht="11.25"/>
    <row r="319" s="11" customFormat="1" ht="11.25"/>
    <row r="320" s="11" customFormat="1" ht="11.25"/>
    <row r="321" s="11" customFormat="1" ht="11.25"/>
    <row r="322" s="11" customFormat="1" ht="11.25"/>
    <row r="323" s="11" customFormat="1" ht="11.25"/>
    <row r="324" s="11" customFormat="1" ht="11.25"/>
    <row r="325" s="11" customFormat="1" ht="11.25"/>
    <row r="326" s="11" customFormat="1" ht="11.25"/>
    <row r="327" s="11" customFormat="1" ht="11.25"/>
    <row r="328" s="11" customFormat="1" ht="11.25"/>
    <row r="329" s="11" customFormat="1" ht="11.25"/>
    <row r="330" s="11" customFormat="1" ht="11.25"/>
    <row r="331" s="11" customFormat="1" ht="11.25"/>
    <row r="332" s="11" customFormat="1" ht="11.25"/>
    <row r="333" s="11" customFormat="1" ht="11.25"/>
    <row r="334" s="11" customFormat="1" ht="11.25"/>
    <row r="335" s="11" customFormat="1" ht="11.25"/>
    <row r="336" s="11" customFormat="1" ht="11.25"/>
    <row r="337" s="11" customFormat="1" ht="11.25"/>
    <row r="338" s="11" customFormat="1" ht="11.25"/>
    <row r="339" s="11" customFormat="1" ht="11.25"/>
    <row r="340" s="11" customFormat="1" ht="11.25"/>
    <row r="341" s="11" customFormat="1" ht="11.25"/>
    <row r="342" s="11" customFormat="1" ht="11.25"/>
    <row r="343" s="11" customFormat="1" ht="11.25"/>
    <row r="344" s="11" customFormat="1" ht="11.25"/>
    <row r="345" s="11" customFormat="1" ht="11.25"/>
  </sheetData>
  <sheetProtection/>
  <mergeCells count="13">
    <mergeCell ref="G11:H11"/>
    <mergeCell ref="G14:H14"/>
    <mergeCell ref="A13:C13"/>
    <mergeCell ref="A15:B15"/>
    <mergeCell ref="B17:C17"/>
    <mergeCell ref="D17:K17"/>
    <mergeCell ref="E18:F18"/>
    <mergeCell ref="G18:H18"/>
    <mergeCell ref="A6:K6"/>
    <mergeCell ref="A8:B8"/>
    <mergeCell ref="G8:H8"/>
    <mergeCell ref="A10:B10"/>
    <mergeCell ref="A11:B11"/>
  </mergeCells>
  <conditionalFormatting sqref="G20 G22">
    <cfRule type="expression" priority="1" dxfId="16" stopIfTrue="1">
      <formula>IF(OR($B19="Total",$B20="Total"),TRUE,FALSE)</formula>
    </cfRule>
  </conditionalFormatting>
  <conditionalFormatting sqref="B23: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cfRule type="cellIs" priority="2" dxfId="0" operator="equal" stopIfTrue="1">
      <formula>"Total"</formula>
    </cfRule>
  </conditionalFormatting>
  <conditionalFormatting sqref="C23:C25 C27 C29 C31 C33 C35 C37 C39 C41 C43 C45 C47 C49 C51 C53 C55 C57 C59 C61 C63 C65 C67 C69 C71 C73 C75 C77 C79 C81 C83 C85 C87 C89 C91 C93 C95 C97 C99 C101 C103 C105 C107 C109 C111 C113 C115 C117 C119 C121 C123 C125 C127 C129 C131 C133 C135 C137 C139 C141 C143 C145 C147 C149 C151 C153 C155 C157 C159 C161 C163 C165 C167 C169 C171 C173 C175 C177 C179 C181 C183 C185 C187 C189 C191 C193 C195 C197 C199 C201 C203 C205 C207 C209 C211 C213 C215 C217 C219 C221 C223 C225 C227 C229 C231 C233 C235 C237 C239 C241 C243 C245 C247 C249 C251 C253 C255">
    <cfRule type="expression" priority="3" dxfId="6" stopIfTrue="1">
      <formula>IF(B23="Total",TRUE,FALSE)</formula>
    </cfRule>
  </conditionalFormatting>
  <conditionalFormatting sqref="D24 D26 D28 D30 D32 D34 D36 D38 D40 D42 D44 D46 D48 D50 D52 D54 D56 D58 D60 D62 D64 D66 D68 D70 D72 D74 D76 D78 D80 D82 D84 D86 D88 D90 D92 D94 D96 D98 D100 D102 D104 D106 D108 D110 D112 D114 D116 D118 D120 D122 D124 D126 D128 D130 D132 D134 D136 D138 D140 D142 D144 D146 D148 D150 D152 D154 D156 D158 D160 D162 D164 D166 D168 D170 D172 D174 D176 D178 D180 D182 D184 D186 D188 D190 D192 D194 D196 D198 D200 D202 D204 D206 D208 D210 D212 D214 D216 D218 D220 D222 D224 D226 D228 D230 D232 D234 D236 D238 D240 D242 D244 D246 D248 D250 D252 D254 D256">
    <cfRule type="expression" priority="4" dxfId="0" stopIfTrue="1">
      <formula>IF(AND(D24=L24,OR($B23="Total",$B24="Total")),TRUE,FALSE)</formula>
    </cfRule>
  </conditionalFormatting>
  <conditionalFormatting sqref="E24 G24 I24 E26 G26 I26 E28 E30 E32 E34 E36 E38 E40 E42 E44 E46 E48 E50 E52 E54 E56 E58 E60 E62 E64 E66 E68 E70 E72 E74 E76 E78 E80 E82 E84 E86 E88 E90 E92 E94 E96 E98 E100 E102 E104 E106 E108 E110 E112 E114 E116 E118 E120 E122 E124 E126 E128 E130 E132 E134 E136 E138 E140 E142 E144 E146 E148 E150 E152 E154 E156 E158 E160 E162 E164 E166 E168 E170 E172 E174 E176 E178 E180 E182 E184 E186 E188 E190 E192 E194 E196 E198 E200 E202 E204 E206 E208 E210 E212 E214 E216 E218 E220 E222 E224 E226 E228 E230 E232 E234 E236 E238 E240 E242 E244 E246 E248 E250 E252 E254 E256 G28 G30 G32 G34 G36 G38 G40 G42 G44 G46 G48 G50 G52 G54 G56 G58 G60 G62 G64 G66 G68 G70 G72 G74 G76 G78 G80 G82 G84 G86 G88 G90 G92 G94 G96 G98 G100 G102 G104 G106 G108 G110 G112 G114 G116 G118 G120 G122 G124 G126 G128 G130 G132 G134 G136 G138 G140 G142 G144 G146 G148 G150 G152 G154 G156 G158 G160 G162 G164 G166 G168 G170 G172 G174 G176 G178 G180 G182 G184 G186 G188 G190 G192 G194 G196 G198 G200 G202 G204 G206 G208 G210 G212 G214 G216 G218 G220 G222 G224 G226 G228 G230 G232 G234 G236 G238 G240 G242 G244 G246 G248 G250 G252 G254 G25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cfRule type="expression" priority="5" dxfId="0" stopIfTrue="1">
      <formula>IF(OR($B23="Total",$B24="Total"),TRUE,FALSE)</formula>
    </cfRule>
  </conditionalFormatting>
  <conditionalFormatting sqref="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158 F160 F162 F164 F166 F168 F170 F172 F174 F176 F178 F180 F182 F184 F186 F188 F190 F192 F194 F196 F198 F200 F202 F204 F206 F208 F210 F212 F214 F216 F218 F220 F222 F224 F226 F228 F230 F232 F234 F236 F238 F240 F242 F244 F246 F248 F250 F252 F254 F256">
    <cfRule type="expression" priority="6" dxfId="0" stopIfTrue="1">
      <formula>IF(AND(F24=M24,OR($B23="Total",$B24="Total")),TRUE,FALSE)</formula>
    </cfRule>
  </conditionalFormatting>
  <conditionalFormatting sqref="H24">
    <cfRule type="expression" priority="7" dxfId="0" stopIfTrue="1">
      <formula>IF(AND(H24=N24,OR($B23="Total",$B24="Total")),TRUE,FALSE)</formula>
    </cfRule>
  </conditionalFormatting>
  <conditionalFormatting sqref="J24:K24 J26:K26 J28:K28 J30:K30 J32:K32 J34:K34 J36:K36 J38:K38 J40:K40 J42:K42 J44:K44 J46:K46 J48:K48 J50:K50 J52:K52 J54:K54 J56:K56 J58:K58 J60:K60 J62:K62 J64:K64 J66:K66 J68:K68 J70:K70 J72:K72 J74:K74 J76:K76 J78:K78 J80:K80 J82:K82 J84:K84 J86:K86 J88:K88 J90:K90 J92:K92 J94:K94 J96:K96 J98:K98 J100:K100 J102:K102 J104:K104 J106:K106 J108:K108 J110:K110 J112:K112 J114:K114 J116:K116 J118:K118 J120:K120 J122:K122 J124:K124 J126:K126 J128:K128 J130:K130 J132:K132 J134:K134 J136:K136 J138:K138 J140:K140 J142:K142 J144:K144 J146:K146 J148:K148 J150:K150 J152:K152 J154:K154 J156:K156 J158:K158 J160:K160 J162:K162 J164:K164 J166:K166 J168:K168 J170:K170 J172:K172 J174:K174 J176:K176 J178:K178 J180:K180 J182:K182 J184:K184 J186:K186 J188:K188 J190:K190 J192:K192 J194:K194 J196:K196 J198:K198 J200:K200 J202:K202 J204:K204 J206:K206 J208:K208 J210:K210 J212:K212 J214:K214 J216:K216 J218:K218 J220:K220 J222:K222 J224:K224 J226:K226 J228:K228 J230:K230 J232:K232 J234:K234 J236:K236 J238:K238 J240:K240 J242:K242 J244:K244 J246:K246 J248:K248 J250:K250 J252:K252 J254:K254 J256:K256">
    <cfRule type="expression" priority="8" dxfId="0" stopIfTrue="1">
      <formula>IF(AND(J24=O24,OR($B23="Total",$B24="Total")),TRUE,FALSE)</formula>
    </cfRule>
  </conditionalFormatting>
  <conditionalFormatting sqref="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cfRule type="cellIs" priority="9" dxfId="0" operator="equal" stopIfTrue="1">
      <formula>"Total"</formula>
    </cfRule>
    <cfRule type="cellIs" priority="10" dxfId="0" operator="equal" stopIfTrue="1">
      <formula>"Total abziehbar Code 4.31"</formula>
    </cfRule>
  </conditionalFormatting>
  <conditionalFormatting sqref="C26 C28 C30 C32 C34 C36 C38 C40 C42 C44 C46 C48 C50 C52 C54 C56 C58 C60 C62 C64 C66 C68 C70 C72 C74 C76 C78 C80 C82 C84 C86 C88 C90 C92 C94 C96 C98 C100 C102 C104 C106 C108 C110 C112 C114 C116 C118 C120 C122 C124 C126 C128 C130 C132 C134 C136 C138 C140 C142 C144 C146 C148 C150 C152 C154 C156 C158 C160 C162 C164 C166 C168 C170 C172 C174 C176 C178 C180 C182 C184 C186 C188 C190 C192 C194 C196 C198 C200 C202 C204 C206 C208 C210 C212 C214 C216 C218 C220 C222 C224 C226 C228 C230 C232 C234 C236 C238 C240 C242 C244 C246 C248 C250 C252 C254 C256">
    <cfRule type="expression" priority="11" dxfId="6" stopIfTrue="1">
      <formula>IF(B26="Total",TRUE,FALSE)</formula>
    </cfRule>
    <cfRule type="expression" priority="12" dxfId="0" stopIfTrue="1">
      <formula>IF(B26="Total abziehbar Code 4.31",TRUE,FALSE)</formula>
    </cfRule>
  </conditionalFormatting>
  <conditionalFormatting sqref="H26 H28 H30 H32 H34 H36 H38 H40 H42 H44 H46 H48 H50 H52 H54 H56 H58 H60 H62 H64 H66 H68 H70 H72 H74 H76 H78 H80 H82 H84 H86 H88 H90 H92 H94 H96 H98 H100 H102 H104 H106 H108 H110 H112 H114 H116 H118 H120 H122 H124 H126 H128 H130 H132 H134 H136 H138 H140 H142 H144 H146 H148 H150 H152 H154 H156 H158 H160 H162 H164 H166 H168 H170 H172 H174 H176 H178 H180 H182 H184 H186 H188 H190 H192 H194 H196 H198 H200 H202 H204 H206 H208 H210 H212 H214 H216 H218 H220 H222 H224 H226 H228 H230 H232 H234 H236 H238 H240 H242 H244 H246 H248 H250 H252 H254 H256">
    <cfRule type="expression" priority="13" dxfId="0" stopIfTrue="1">
      <formula>IF(AND(H26=N26,OR($B25="Total",$B26="Total")),TRUE,FALSE)</formula>
    </cfRule>
    <cfRule type="expression" priority="14" dxfId="0" stopIfTrue="1">
      <formula>IF(H25&gt;0,TRUE,FALSE)</formula>
    </cfRule>
  </conditionalFormatting>
  <conditionalFormatting sqref="H25 H27 H29 H31 H33 H35 H37 H39 H41 H43 H45 H47 H49 H51 H53 H55 H57 H59 H61 H63 H65 H67 H69 H71 H73 H75 H77 H79 H81 H83 H85 H87 H89 H91 H93 H95 H97 H99 H101 H103 H105 H107 H109 H111 H113 H115 H117 H119 H121 H123 H125 H127 H129 H131 H133 H135 H137 H139 H141 H143 H145 H147 H149 H151 H153 H155 H157 H159 H161 H163 H165 H167 H169 H171 H173 H175 H177 H179 H181 H183 H185 H187 H189 H191 H193 H195 H197 H199 H201 H203 H205 H207 H209 H211 H213 H215 H217 H219 H221 H223 H225 H227 H229 H231 H233 H235 H237 H239 H241 H243 H245 H247 H249 H251 H253 H255">
    <cfRule type="expression" priority="15" dxfId="0" stopIfTrue="1">
      <formula>IF(AND(J24&gt;0,OR(B23="Total",B24="Total")),TRUE,FALSE)</formula>
    </cfRule>
  </conditionalFormatting>
  <printOptions horizontalCentered="1"/>
  <pageMargins left="0.3937007874015748" right="0.3937007874015748" top="0.3937007874015748" bottom="0.4724409448818898" header="0.5118110236220472" footer="0.5118110236220472"/>
  <pageSetup horizontalDpi="600" verticalDpi="600" orientation="portrait" paperSize="9" r:id="rId3"/>
  <rowBreaks count="3" manualBreakCount="3">
    <brk id="66" max="255" man="1"/>
    <brk id="130" max="255" man="1"/>
    <brk id="194"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Etat de Fribourg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Brodard David</dc:creator>
  <cp:keywords/>
  <dc:description/>
  <cp:lastModifiedBy>Brodard David</cp:lastModifiedBy>
  <cp:lastPrinted>2012-01-10T07:19:55Z</cp:lastPrinted>
  <dcterms:created xsi:type="dcterms:W3CDTF">2000-04-03T08:48:12Z</dcterms:created>
  <dcterms:modified xsi:type="dcterms:W3CDTF">2012-01-11T17:16:32Z</dcterms:modified>
  <cp:category/>
  <cp:version/>
  <cp:contentType/>
  <cp:contentStatus/>
</cp:coreProperties>
</file>